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7" firstSheet="4" activeTab="6"/>
  </bookViews>
  <sheets>
    <sheet name="1р.здания" sheetId="1" state="hidden" r:id="rId1"/>
    <sheet name="2р.транспорт" sheetId="2" state="hidden" r:id="rId2"/>
    <sheet name="3р.маш.оборуд.)" sheetId="3" state="hidden" r:id="rId3"/>
    <sheet name="4р.произ.и хоз.инв." sheetId="4" state="hidden" r:id="rId4"/>
    <sheet name="имущество" sheetId="5" r:id="rId5"/>
    <sheet name="движимое имущество" sheetId="6" r:id="rId6"/>
    <sheet name="муниципальное жилье" sheetId="7" r:id="rId7"/>
  </sheets>
  <definedNames>
    <definedName name="_xlnm.Print_Area" localSheetId="0">'1р.здания'!$A$1:$P$78</definedName>
    <definedName name="_xlnm.Print_Area" localSheetId="1">'2р.транспорт'!$A$1:$L$13</definedName>
    <definedName name="_xlnm.Print_Area" localSheetId="2">'3р.маш.оборуд.)'!$A$1:$K$49</definedName>
    <definedName name="_xlnm.Print_Area" localSheetId="3">'4р.произ.и хоз.инв.'!$A$1:$K$98</definedName>
    <definedName name="_xlnm.Print_Area" localSheetId="5">'движимое имущество'!$A$1:$L$16</definedName>
    <definedName name="_xlnm.Print_Area" localSheetId="4">'имущество'!$A$1:$K$50</definedName>
    <definedName name="_xlnm.Print_Area" localSheetId="6">'муниципальное жилье'!$A$1:$O$15</definedName>
  </definedNames>
  <calcPr fullCalcOnLoad="1" refMode="R1C1"/>
</workbook>
</file>

<file path=xl/sharedStrings.xml><?xml version="1.0" encoding="utf-8"?>
<sst xmlns="http://schemas.openxmlformats.org/spreadsheetml/2006/main" count="939" uniqueCount="251">
  <si>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</si>
  <si>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</si>
  <si>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</si>
  <si>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</si>
  <si>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</si>
  <si>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</si>
  <si>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</si>
  <si>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</si>
  <si>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</si>
  <si>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</si>
  <si>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Кадастровый номер земельного участка</t>
  </si>
  <si>
    <t>Состояние</t>
  </si>
  <si>
    <t>Нежилое здание</t>
  </si>
  <si>
    <t>Гараж</t>
  </si>
  <si>
    <t>Дерево</t>
  </si>
  <si>
    <t>Действует</t>
  </si>
  <si>
    <t>(движимое, транспорт)</t>
  </si>
  <si>
    <t>Год 
ввода в эксплуатацию</t>
  </si>
  <si>
    <t>Характеристика</t>
  </si>
  <si>
    <t>Аппарат сварочный</t>
  </si>
  <si>
    <t>Стол письменный</t>
  </si>
  <si>
    <t>(движимое, машины и оборудование)</t>
  </si>
  <si>
    <t>(недвижимое, здания)</t>
  </si>
  <si>
    <t>Год 
приобретения</t>
  </si>
  <si>
    <t>Дата постановки на учет</t>
  </si>
  <si>
    <t>ИТОГО:</t>
  </si>
  <si>
    <t>Правообладатель</t>
  </si>
  <si>
    <t>1 раздел реестра</t>
  </si>
  <si>
    <t>2 раздел реестра</t>
  </si>
  <si>
    <t>3 раздел реестра</t>
  </si>
  <si>
    <t>4 раздел реестра</t>
  </si>
  <si>
    <t>муниципального имущества Устьевого сельского поселения</t>
  </si>
  <si>
    <t>Устьевое, ул.Октябрьская, д.5</t>
  </si>
  <si>
    <t>31.12.2014 г.</t>
  </si>
  <si>
    <t>Здание администрации</t>
  </si>
  <si>
    <t xml:space="preserve">Администрация УСП </t>
  </si>
  <si>
    <t>бетон</t>
  </si>
  <si>
    <r>
      <t>Общая площадь, м</t>
    </r>
    <r>
      <rPr>
        <vertAlign val="superscript"/>
        <sz val="10"/>
        <rFont val="Times New Roman"/>
        <family val="1"/>
      </rPr>
      <t>2</t>
    </r>
  </si>
  <si>
    <t>31.12.2006</t>
  </si>
  <si>
    <t>14.12.2012</t>
  </si>
  <si>
    <t xml:space="preserve">Администрация УСП 
</t>
  </si>
  <si>
    <t>Автомобиль УАЗ Патриот 3163-347</t>
  </si>
  <si>
    <t>№ двигателя 409040*С3049437, рама 316300С0536867, КУЗОВ 316300С0027361, ПТС 73 НО 241523 от 05.10.2012</t>
  </si>
  <si>
    <t xml:space="preserve">Автомобиль УАЗ-22069-04
</t>
  </si>
  <si>
    <t>№ двигателя 421800 60606284, рама 374100 60495207, КУЗОВ 220600 60213589</t>
  </si>
  <si>
    <t>мун.жилье</t>
  </si>
  <si>
    <t>Амортизация, руб.</t>
  </si>
  <si>
    <t>муниципального имущества Устьевого сельского поселения (казна)</t>
  </si>
  <si>
    <t>Вакуумная машина КО-503В-2 (ГАЗ-33086)</t>
  </si>
  <si>
    <t>№ двигателя Д245.7Е2*469057,  КУЗОВ 33070090169706</t>
  </si>
  <si>
    <t>Трактор ДТ-75 ДЕРС2</t>
  </si>
  <si>
    <t>28.03.2011</t>
  </si>
  <si>
    <t>№ двигателя 117607, мост 946118, л.с 66(90)</t>
  </si>
  <si>
    <t>Мусоровоз КО-440-4К1(10.10.2011)</t>
  </si>
  <si>
    <t>№ двигателя41SBe185 87109671,  КУЗОВ 2192808</t>
  </si>
  <si>
    <t>Экскаватор ЭО 2626 на базе трактора Беларус-92П</t>
  </si>
  <si>
    <t>29.12.2012</t>
  </si>
  <si>
    <t>№ двигателя 669812, рама 0683/92П00096,осн.вед.мост 705949/072242-02, ПТС СА 096827 29.10.2012</t>
  </si>
  <si>
    <t>Коммунальная машина МВ-10-43118 (Автоцистерна)</t>
  </si>
  <si>
    <t>№ двигателя 740300 В2640742, шасси ХТС43118КВ2404630,ПТС 74 НМ 263153 30.01.2012</t>
  </si>
  <si>
    <t>Администрация УСП</t>
  </si>
  <si>
    <t>Факс Panasonik KX-FT982RU-B</t>
  </si>
  <si>
    <t>Прицеп самосвального тракторного 2ПТС-4,5</t>
  </si>
  <si>
    <t xml:space="preserve"> ПТС ВЕ 696735 04.07.2012</t>
  </si>
  <si>
    <t>09.01.2013</t>
  </si>
  <si>
    <t>30.05.2011</t>
  </si>
  <si>
    <t>23.04.2011</t>
  </si>
  <si>
    <t>Телефакс (ВУС)</t>
  </si>
  <si>
    <t>Компьютер в сборе (адм.комиссия)</t>
  </si>
  <si>
    <t>26.04.2011</t>
  </si>
  <si>
    <t>Телефакс (конс.пункт)</t>
  </si>
  <si>
    <t>22.07.2011</t>
  </si>
  <si>
    <t>20.10.2011</t>
  </si>
  <si>
    <t>Компьютер в сборе (конс.пункт)</t>
  </si>
  <si>
    <t>Дизель-генератор</t>
  </si>
  <si>
    <t>Принтер Samsung ML(конс.пункт)</t>
  </si>
  <si>
    <t>Принтер Samsung ML(тех)</t>
  </si>
  <si>
    <t>Фотоаппарат цифровой (упр)</t>
  </si>
  <si>
    <t>16.12.2011</t>
  </si>
  <si>
    <t>Ноутбук HP Pavmon g7-125uer (конс.пункт)</t>
  </si>
  <si>
    <t>Телевизор "Океан"</t>
  </si>
  <si>
    <t>26.02.20012</t>
  </si>
  <si>
    <t>Копировальный аппарат (ВУС)</t>
  </si>
  <si>
    <t xml:space="preserve"> Лазерное МФУ (адм.комиссия)</t>
  </si>
  <si>
    <t>10.07.2012</t>
  </si>
  <si>
    <t>Система охранного телевидения(упр)</t>
  </si>
  <si>
    <t>Компьютер в сборе(упр)</t>
  </si>
  <si>
    <t>11.02.2013</t>
  </si>
  <si>
    <t>10.02.2013</t>
  </si>
  <si>
    <t>Компьютер в сборе(тех)</t>
  </si>
  <si>
    <t>16.04.2010</t>
  </si>
  <si>
    <t>30.06.2014</t>
  </si>
  <si>
    <t>30.09.2014</t>
  </si>
  <si>
    <t>30.10.2014</t>
  </si>
  <si>
    <t>Ламинатор Office Kit L 3210</t>
  </si>
  <si>
    <t>(движимое)</t>
  </si>
  <si>
    <t>Стол компьютерный</t>
  </si>
  <si>
    <t>Стол компьютерный (ВУС)</t>
  </si>
  <si>
    <t>Шкаф офисный(упр)</t>
  </si>
  <si>
    <t>Стул офисный(ВУС)</t>
  </si>
  <si>
    <t>Тумба КМ.01.15, ольха+синий ольха</t>
  </si>
  <si>
    <t xml:space="preserve"> диван двухместный, 305 к/з(ВУС)</t>
  </si>
  <si>
    <t>Кресло руководителя DY-1025</t>
  </si>
  <si>
    <t>Электростанция Миг-6000</t>
  </si>
  <si>
    <t>Тепловая пушка</t>
  </si>
  <si>
    <t>Станция водоснабжения BELAMOS</t>
  </si>
  <si>
    <t>Электрокотёл ZOTA"LUX" ЭВТ-27 кВт</t>
  </si>
  <si>
    <t>Насос Wilo Star RS 25/4</t>
  </si>
  <si>
    <t>Бак мембранный д/отопления Aquatic ве</t>
  </si>
  <si>
    <t>Конвектор Timberk TEC.PF2 EL 15 IN ()</t>
  </si>
  <si>
    <t>Конвектор Timberk TEC.PF2LE 1000 IN</t>
  </si>
  <si>
    <t>Антенна приемопередающая</t>
  </si>
  <si>
    <t>25.07.2013</t>
  </si>
  <si>
    <t>Ограждение (зд.админ)</t>
  </si>
  <si>
    <t>Моечная машина Stihl RE 128 plus</t>
  </si>
  <si>
    <t>Газонокосилка бензо HUSQVARNA 323R</t>
  </si>
  <si>
    <t>Сейф цельнометаллический</t>
  </si>
  <si>
    <t>шкаф-пенал</t>
  </si>
  <si>
    <t>Обогреватель SUPRA ORS-09-2(ВУС)</t>
  </si>
  <si>
    <t xml:space="preserve">Конвектор Timberk TEC.PF2 EL 15 IN </t>
  </si>
  <si>
    <t>Кресло Пристиж(конс.пункт)</t>
  </si>
  <si>
    <t>тумба для бумаг(конс.пункт)</t>
  </si>
  <si>
    <t>Шкаф платяной угловой(ВУС)</t>
  </si>
  <si>
    <t>29.12.2011</t>
  </si>
  <si>
    <t>Стул полумягкий(вус)</t>
  </si>
  <si>
    <t>28.03.2012</t>
  </si>
  <si>
    <t>27.08.2012</t>
  </si>
  <si>
    <t>05.09.2012</t>
  </si>
  <si>
    <t>Тумба АЛЬФА 47Р (3 ящика с замком 40)(конс.пункт)</t>
  </si>
  <si>
    <t>22.10.2012</t>
  </si>
  <si>
    <t>Стол эргономичный правый  РУБИН 47 13(конс.пункт)</t>
  </si>
  <si>
    <t>27.10.2012</t>
  </si>
  <si>
    <t>Стол письменный эргономичный(конс.пункт)</t>
  </si>
  <si>
    <t>Стол письменный (конс.пункт)</t>
  </si>
  <si>
    <t>Стул хром. Черный (конс.пункт)</t>
  </si>
  <si>
    <t>Тумба выкатная (конс.пункт)</t>
  </si>
  <si>
    <t>Кресло для персонала (конс.пункт)</t>
  </si>
  <si>
    <t>15.11.2012</t>
  </si>
  <si>
    <t>04.12.2012</t>
  </si>
  <si>
    <t>31.12.2012</t>
  </si>
  <si>
    <t>Счетчик ХВС</t>
  </si>
  <si>
    <t>23.05.2013</t>
  </si>
  <si>
    <t>Мусорный контейнер (17 шт.)</t>
  </si>
  <si>
    <t>31.05.2014</t>
  </si>
  <si>
    <t>Ограждение для детских игровых площадок (4 шт.)</t>
  </si>
  <si>
    <t>Стол книжка</t>
  </si>
  <si>
    <t>Кресло офисное</t>
  </si>
  <si>
    <t>03.06.2013</t>
  </si>
  <si>
    <t>05.02.2013</t>
  </si>
  <si>
    <t>Уничтожитель бумаг (конс.пункт)</t>
  </si>
  <si>
    <t>26.06.2013</t>
  </si>
  <si>
    <t>Уничтожитель бумаг (адм.комиссия)</t>
  </si>
  <si>
    <t>11.09.2013</t>
  </si>
  <si>
    <t>13.10.2014</t>
  </si>
  <si>
    <t>Стол Альфа</t>
  </si>
  <si>
    <t>Сейф EG-23</t>
  </si>
  <si>
    <t>29.10.2014</t>
  </si>
  <si>
    <t>Тумба под системный блок</t>
  </si>
  <si>
    <t>Шкаф Альфа (ВУС)</t>
  </si>
  <si>
    <t>Тумба под системный блок (ВУС)</t>
  </si>
  <si>
    <t>Стол Альфа (вус)</t>
  </si>
  <si>
    <t>Ящик металл. Для картотеки (ВУС)</t>
  </si>
  <si>
    <t>29.05.2013</t>
  </si>
  <si>
    <t>Тепловой узел учета (ул.Окт.д42а, Речная,д.37а)</t>
  </si>
  <si>
    <t>Тепловой узел учета (Речная д,35)</t>
  </si>
  <si>
    <t>Тепловой узел учета (Речная д,37)</t>
  </si>
  <si>
    <t>Тепловой узел учета (Окт д,42)</t>
  </si>
  <si>
    <t>10.06.2012</t>
  </si>
  <si>
    <t>Тепловой узел учета (Окт.д.44)</t>
  </si>
  <si>
    <t>25.10.2012</t>
  </si>
  <si>
    <t>Ограждение МКУК КДЦ Прибой</t>
  </si>
  <si>
    <t>Устьевое, ул.Речная, д.5</t>
  </si>
  <si>
    <t>Ограждение кладбища</t>
  </si>
  <si>
    <t>с.Устьевое</t>
  </si>
  <si>
    <t>26.12.2012</t>
  </si>
  <si>
    <t>24.08.2012</t>
  </si>
  <si>
    <t>Детская игровая площадка 1 шт.</t>
  </si>
  <si>
    <t>Детская игровая площадка (3 шт)</t>
  </si>
  <si>
    <t>Мусорный контейнер ( 4 шт.)</t>
  </si>
  <si>
    <t>18.11.2011</t>
  </si>
  <si>
    <t>30.11.2012</t>
  </si>
  <si>
    <t>Насос скважинный  SP14A-13 4/0 KW</t>
  </si>
  <si>
    <t>16.09.2014</t>
  </si>
  <si>
    <t>Холодильник LG-GC-051SS</t>
  </si>
  <si>
    <t>21.06.2013</t>
  </si>
  <si>
    <t>Телевизор LG</t>
  </si>
  <si>
    <t>29.12.2013</t>
  </si>
  <si>
    <t>Насос циркулирующий DAB F 80/180XM цирк 3х скор.муфтовый</t>
  </si>
  <si>
    <t>20.11.2014</t>
  </si>
  <si>
    <t>31.10.2012</t>
  </si>
  <si>
    <t>Шкаф офисный</t>
  </si>
  <si>
    <t>Стул полумягкий (2 шт)</t>
  </si>
  <si>
    <t>1966</t>
  </si>
  <si>
    <t>1988</t>
  </si>
  <si>
    <t>Стол письменный,орех Фристайл ФР-27м(Д)</t>
  </si>
  <si>
    <t>Тумба для бумаг (этажерка)</t>
  </si>
  <si>
    <t>Шнекоротор CHAMPION(пр.бл-во)</t>
  </si>
  <si>
    <t>Кресло офисное(упр)</t>
  </si>
  <si>
    <t>27.06.2013</t>
  </si>
  <si>
    <t>31.05.2013</t>
  </si>
  <si>
    <t>Тумба (упр.-Глава)</t>
  </si>
  <si>
    <t>Кресло офисное (тех)</t>
  </si>
  <si>
    <t>10.09.2013</t>
  </si>
  <si>
    <t>Кресло офисное (адм)</t>
  </si>
  <si>
    <t>Стол приставка "Эталон"</t>
  </si>
  <si>
    <t>09.11.2013</t>
  </si>
  <si>
    <t>Стол письменный (тех)</t>
  </si>
  <si>
    <t>Стол криволинейный (груша) (тех)</t>
  </si>
  <si>
    <t>КТО35С Настольный светильник КЛЛ,2G7(ВУС)</t>
  </si>
  <si>
    <t>Тумба приставная (конс.пункт)</t>
  </si>
  <si>
    <t xml:space="preserve">Стол письменный </t>
  </si>
  <si>
    <t>Штора рулонная 2 шт.(ВУС)</t>
  </si>
  <si>
    <t>Сейф (ВУС)</t>
  </si>
  <si>
    <t>Жалюзи 2 шт. (конс.пункт)</t>
  </si>
  <si>
    <t>стул полумягкий 2 шт.(конс.пункт)</t>
  </si>
  <si>
    <t>Принтер лазерный Samsung ML(упр)</t>
  </si>
  <si>
    <t>Принтер лазерный Samsung ML(тех)</t>
  </si>
  <si>
    <t>28.05.2011</t>
  </si>
  <si>
    <t>Ноутбук Toshiba Sat C660-1 (глава)</t>
  </si>
  <si>
    <t>Принтер лазерный Samsung ML(ВУС)</t>
  </si>
  <si>
    <t>Источник бесперебойного питания 2 шт</t>
  </si>
  <si>
    <t>Источник бесперебойного питания</t>
  </si>
  <si>
    <t>Лампа настольная складная</t>
  </si>
  <si>
    <t>Экотестер СОЭКС</t>
  </si>
  <si>
    <t>24.02.2013</t>
  </si>
  <si>
    <t>Шкаф офисный (2 шт)</t>
  </si>
  <si>
    <t>7502/Тренажер (дет.спорт.плащадка)</t>
  </si>
  <si>
    <t>7503/Тренажер  (дет.спорт.плащадка)</t>
  </si>
  <si>
    <t>7506/Тренажер для пресса (дет.спорт.плащадка)</t>
  </si>
  <si>
    <t>7510/Тренажер (дет.спорт.плащадка)</t>
  </si>
  <si>
    <t>7513/Тренажер  (дет.спорт.плащадка)</t>
  </si>
  <si>
    <t>7520/Тренажер  (дет.спорт.плащадка)</t>
  </si>
  <si>
    <t>Брусья параллельные  (дет.спорт.плащадка)</t>
  </si>
  <si>
    <t>Брусья разновысокие  (дет.спорт.плащадка)</t>
  </si>
  <si>
    <t>Бум (дет.спорт.плащадка)</t>
  </si>
  <si>
    <t>Игровая установка с баскетбольным щитом (дет.спорт.плащадка)</t>
  </si>
  <si>
    <t>Лиана большая (дет.спорт.плащадка)</t>
  </si>
  <si>
    <t>Рукоход с брусьями и шведской стенкой (дет.спорт.плащадка)</t>
  </si>
  <si>
    <t>Спираль горизонтальная (дет.спорт.плащадка)</t>
  </si>
  <si>
    <t>Стойка баскетбольная, комбинированная  (дет.спорт.плащадка)</t>
  </si>
  <si>
    <t>Стол для армреслинга (дет.спорт.плащадка)</t>
  </si>
  <si>
    <t>Турник взрослый (дет.спорт.плащадка)</t>
  </si>
  <si>
    <t>Турник детский (дет.спорт.плащадка)</t>
  </si>
  <si>
    <t>Трансформаторная подстанция в комплекте с силовым трансформатором</t>
  </si>
  <si>
    <t>05.11.2017</t>
  </si>
  <si>
    <t>реестр</t>
  </si>
  <si>
    <t>на 01.01.2018 г.</t>
  </si>
  <si>
    <t>на 01.01.2018г.</t>
  </si>
  <si>
    <t>итого</t>
  </si>
  <si>
    <t>с.Устьевое Соболевский район Камчатский край</t>
  </si>
  <si>
    <t>на 01.09.2018г.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</si>
</sst>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-#,##0.00"/>
    <numFmt numFmtId="173" formatCode="0.0"/>
    <numFmt numFmtId="174" formatCode="0.00;[Red]\-0.00"/>
    <numFmt numFmtId="175" formatCode="#,##0.000"/>
    <numFmt numFmtId="176" formatCode="#,##0.0000"/>
    <numFmt numFmtId="177" formatCode="#,##0.00_ ;[Red]\-#,##0.00\ "/>
    <numFmt numFmtId="178" formatCode="mmm/yyyy"/>
  </numFmts>
  <fonts count="3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hair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 wrapText="1"/>
    </xf>
    <xf numFmtId="17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1" xfId="0" applyNumberFormat="1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14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4" fontId="21" fillId="0" borderId="10" xfId="0" applyNumberFormat="1" applyFont="1" applyBorder="1" applyAlignment="1">
      <alignment/>
    </xf>
    <xf numFmtId="0" fontId="21" fillId="24" borderId="10" xfId="0" applyNumberFormat="1" applyFont="1" applyFill="1" applyBorder="1" applyAlignment="1">
      <alignment vertical="center" wrapText="1"/>
    </xf>
    <xf numFmtId="14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wrapText="1"/>
    </xf>
    <xf numFmtId="172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24" borderId="10" xfId="0" applyNumberFormat="1" applyFont="1" applyFill="1" applyBorder="1" applyAlignment="1">
      <alignment wrapText="1"/>
    </xf>
    <xf numFmtId="172" fontId="21" fillId="0" borderId="0" xfId="0" applyNumberFormat="1" applyFont="1" applyAlignment="1">
      <alignment horizontal="center"/>
    </xf>
    <xf numFmtId="4" fontId="21" fillId="0" borderId="0" xfId="0" applyNumberFormat="1" applyFont="1" applyAlignment="1">
      <alignment/>
    </xf>
    <xf numFmtId="2" fontId="21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4" fontId="21" fillId="0" borderId="10" xfId="0" applyNumberFormat="1" applyFont="1" applyBorder="1" applyAlignment="1">
      <alignment horizontal="center" wrapText="1"/>
    </xf>
    <xf numFmtId="172" fontId="21" fillId="24" borderId="10" xfId="0" applyNumberFormat="1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1" fillId="24" borderId="10" xfId="0" applyFont="1" applyFill="1" applyBorder="1" applyAlignment="1">
      <alignment horizontal="center" vertical="center"/>
    </xf>
    <xf numFmtId="177" fontId="21" fillId="0" borderId="0" xfId="0" applyNumberFormat="1" applyFont="1" applyAlignment="1">
      <alignment horizontal="center"/>
    </xf>
    <xf numFmtId="49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wrapText="1"/>
    </xf>
    <xf numFmtId="0" fontId="21" fillId="24" borderId="10" xfId="0" applyFont="1" applyFill="1" applyBorder="1" applyAlignment="1">
      <alignment horizontal="left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/>
    </xf>
    <xf numFmtId="172" fontId="21" fillId="24" borderId="12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/>
    </xf>
    <xf numFmtId="0" fontId="21" fillId="24" borderId="10" xfId="0" applyNumberFormat="1" applyFont="1" applyFill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horizontal="center" vertical="center"/>
    </xf>
    <xf numFmtId="172" fontId="21" fillId="24" borderId="10" xfId="0" applyNumberFormat="1" applyFont="1" applyFill="1" applyBorder="1" applyAlignment="1">
      <alignment horizontal="center" vertical="center"/>
    </xf>
    <xf numFmtId="2" fontId="21" fillId="24" borderId="10" xfId="0" applyNumberFormat="1" applyFont="1" applyFill="1" applyBorder="1" applyAlignment="1">
      <alignment horizontal="center"/>
    </xf>
    <xf numFmtId="2" fontId="21" fillId="24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0" fillId="24" borderId="0" xfId="0" applyFill="1" applyAlignment="1">
      <alignment horizontal="center"/>
    </xf>
    <xf numFmtId="2" fontId="0" fillId="24" borderId="0" xfId="0" applyNumberFormat="1" applyFill="1" applyAlignment="1">
      <alignment horizontal="center"/>
    </xf>
    <xf numFmtId="4" fontId="23" fillId="0" borderId="13" xfId="53" applyNumberFormat="1" applyFont="1" applyBorder="1" applyAlignment="1">
      <alignment horizontal="center" vertical="top"/>
      <protection/>
    </xf>
    <xf numFmtId="4" fontId="21" fillId="0" borderId="14" xfId="0" applyNumberFormat="1" applyFont="1" applyBorder="1" applyAlignment="1">
      <alignment horizontal="center" vertical="center"/>
    </xf>
    <xf numFmtId="177" fontId="21" fillId="0" borderId="0" xfId="0" applyNumberFormat="1" applyFont="1" applyAlignment="1">
      <alignment/>
    </xf>
    <xf numFmtId="0" fontId="24" fillId="0" borderId="10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20" fillId="24" borderId="0" xfId="0" applyFont="1" applyFill="1" applyAlignment="1">
      <alignment horizontal="center"/>
    </xf>
    <xf numFmtId="0" fontId="25" fillId="0" borderId="15" xfId="0" applyNumberFormat="1" applyFont="1" applyBorder="1" applyAlignment="1">
      <alignment horizontal="center" textRotation="255" wrapText="1"/>
    </xf>
    <xf numFmtId="0" fontId="25" fillId="0" borderId="16" xfId="0" applyNumberFormat="1" applyFont="1" applyBorder="1" applyAlignment="1">
      <alignment horizontal="center" textRotation="255" wrapText="1"/>
    </xf>
    <xf numFmtId="0" fontId="25" fillId="0" borderId="17" xfId="0" applyNumberFormat="1" applyFont="1" applyBorder="1" applyAlignment="1">
      <alignment horizontal="center" textRotation="255" wrapText="1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5р.казн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PageLayoutView="0" workbookViewId="0" topLeftCell="D1">
      <pane ySplit="6" topLeftCell="A7" activePane="bottomLeft" state="frozen"/>
      <selection pane="topLeft" activeCell="A1" sqref="A1"/>
      <selection pane="bottomLeft" activeCell="A1" sqref="A1:P78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13.57421875" style="0" customWidth="1"/>
    <col min="4" max="4" width="18.00390625" style="0" customWidth="1"/>
    <col min="5" max="5" width="9.57421875" style="1" bestFit="1" customWidth="1"/>
    <col min="6" max="6" width="10.28125" style="1" customWidth="1"/>
    <col min="7" max="8" width="9.140625" style="1" customWidth="1"/>
    <col min="9" max="9" width="10.28125" style="1" customWidth="1"/>
    <col min="10" max="11" width="12.140625" style="1" customWidth="1"/>
    <col min="12" max="12" width="10.8515625" style="1" customWidth="1"/>
    <col min="13" max="13" width="10.7109375" style="2" customWidth="1"/>
    <col min="14" max="14" width="16.421875" style="0" customWidth="1"/>
    <col min="15" max="15" width="10.28125" style="0" customWidth="1"/>
    <col min="16" max="16" width="16.421875" style="0" customWidth="1"/>
  </cols>
  <sheetData>
    <row r="1" spans="1:16" ht="15.75">
      <c r="A1" s="82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5.75">
      <c r="A2" s="82" t="s">
        <v>31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5.75">
      <c r="A3" s="82" t="s">
        <v>22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2.75">
      <c r="A4" s="4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6"/>
      <c r="N4" s="4"/>
      <c r="O4" s="4"/>
      <c r="P4" s="4"/>
    </row>
    <row r="5" spans="1:16" ht="41.25">
      <c r="A5" s="7" t="s">
        <v>0</v>
      </c>
      <c r="B5" s="8" t="s">
        <v>1</v>
      </c>
      <c r="C5" s="8" t="s">
        <v>2</v>
      </c>
      <c r="D5" s="7" t="s">
        <v>3</v>
      </c>
      <c r="E5" s="7" t="s">
        <v>4</v>
      </c>
      <c r="F5" s="7" t="s">
        <v>24</v>
      </c>
      <c r="G5" s="7" t="s">
        <v>5</v>
      </c>
      <c r="H5" s="7" t="s">
        <v>37</v>
      </c>
      <c r="I5" s="7" t="s">
        <v>6</v>
      </c>
      <c r="J5" s="7" t="s">
        <v>7</v>
      </c>
      <c r="K5" s="7" t="s">
        <v>46</v>
      </c>
      <c r="L5" s="7" t="s">
        <v>8</v>
      </c>
      <c r="M5" s="7" t="s">
        <v>9</v>
      </c>
      <c r="N5" s="7" t="s">
        <v>10</v>
      </c>
      <c r="O5" s="7" t="s">
        <v>11</v>
      </c>
      <c r="P5" s="9" t="s">
        <v>26</v>
      </c>
    </row>
    <row r="6" spans="1:16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1">
        <v>16</v>
      </c>
    </row>
    <row r="7" spans="1:16" ht="46.5" customHeight="1">
      <c r="A7" s="10">
        <v>1</v>
      </c>
      <c r="B7" s="19" t="s">
        <v>12</v>
      </c>
      <c r="C7" s="19" t="s">
        <v>34</v>
      </c>
      <c r="D7" s="20" t="s">
        <v>32</v>
      </c>
      <c r="E7" s="10">
        <v>1966</v>
      </c>
      <c r="F7" s="12" t="s">
        <v>192</v>
      </c>
      <c r="G7" s="10" t="s">
        <v>14</v>
      </c>
      <c r="H7" s="10">
        <v>76</v>
      </c>
      <c r="I7" s="10">
        <v>100</v>
      </c>
      <c r="J7" s="13">
        <v>271994.25</v>
      </c>
      <c r="K7" s="13">
        <v>271994.25</v>
      </c>
      <c r="L7" s="13">
        <f>J7-K7</f>
        <v>0</v>
      </c>
      <c r="M7" s="13"/>
      <c r="N7" s="10"/>
      <c r="O7" s="18" t="s">
        <v>15</v>
      </c>
      <c r="P7" s="20" t="s">
        <v>35</v>
      </c>
    </row>
    <row r="8" spans="1:16" ht="37.5" customHeight="1">
      <c r="A8" s="10">
        <f>A7+1</f>
        <v>2</v>
      </c>
      <c r="B8" s="19" t="s">
        <v>12</v>
      </c>
      <c r="C8" s="18" t="s">
        <v>13</v>
      </c>
      <c r="D8" s="20" t="s">
        <v>32</v>
      </c>
      <c r="E8" s="10">
        <v>1988</v>
      </c>
      <c r="F8" s="12" t="s">
        <v>193</v>
      </c>
      <c r="G8" s="10" t="s">
        <v>36</v>
      </c>
      <c r="H8" s="10">
        <v>60</v>
      </c>
      <c r="I8" s="10">
        <v>100</v>
      </c>
      <c r="J8" s="13">
        <v>747072.15</v>
      </c>
      <c r="K8" s="13">
        <v>747072.15</v>
      </c>
      <c r="L8" s="13">
        <f>J8-K8</f>
        <v>0</v>
      </c>
      <c r="M8" s="15"/>
      <c r="N8" s="10"/>
      <c r="O8" s="18" t="s">
        <v>15</v>
      </c>
      <c r="P8" s="20" t="s">
        <v>35</v>
      </c>
    </row>
    <row r="9" spans="1:16" ht="23.25" customHeight="1" hidden="1">
      <c r="A9" s="10"/>
      <c r="B9" s="19"/>
      <c r="C9" s="14"/>
      <c r="D9" s="21"/>
      <c r="E9" s="16"/>
      <c r="F9" s="12"/>
      <c r="G9" s="10"/>
      <c r="H9" s="10"/>
      <c r="I9" s="10"/>
      <c r="J9" s="13"/>
      <c r="K9" s="13"/>
      <c r="L9" s="13"/>
      <c r="M9" s="12"/>
      <c r="N9" s="12"/>
      <c r="O9" s="14"/>
      <c r="P9" s="20"/>
    </row>
    <row r="10" spans="1:16" ht="12.75" hidden="1">
      <c r="A10" s="10"/>
      <c r="B10" s="14"/>
      <c r="C10" s="14"/>
      <c r="D10" s="21"/>
      <c r="E10" s="16"/>
      <c r="F10" s="12"/>
      <c r="G10" s="10"/>
      <c r="H10" s="10"/>
      <c r="I10" s="10"/>
      <c r="J10" s="13"/>
      <c r="K10" s="13"/>
      <c r="L10" s="13"/>
      <c r="M10" s="12"/>
      <c r="N10" s="12"/>
      <c r="O10" s="14"/>
      <c r="P10" s="20"/>
    </row>
    <row r="11" spans="1:16" ht="12.75" hidden="1">
      <c r="A11" s="10"/>
      <c r="B11" s="14"/>
      <c r="C11" s="14"/>
      <c r="D11" s="21"/>
      <c r="E11" s="16"/>
      <c r="F11" s="12"/>
      <c r="G11" s="10"/>
      <c r="H11" s="10"/>
      <c r="I11" s="10"/>
      <c r="J11" s="13"/>
      <c r="K11" s="13"/>
      <c r="L11" s="13"/>
      <c r="M11" s="12"/>
      <c r="N11" s="12"/>
      <c r="O11" s="14"/>
      <c r="P11" s="20"/>
    </row>
    <row r="12" spans="1:16" ht="12.75" hidden="1">
      <c r="A12" s="10"/>
      <c r="B12" s="14"/>
      <c r="C12" s="14"/>
      <c r="D12" s="21"/>
      <c r="E12" s="16"/>
      <c r="F12" s="12"/>
      <c r="G12" s="10"/>
      <c r="H12" s="10"/>
      <c r="I12" s="10"/>
      <c r="J12" s="13"/>
      <c r="K12" s="13"/>
      <c r="L12" s="13"/>
      <c r="M12" s="12"/>
      <c r="N12" s="12"/>
      <c r="O12" s="14"/>
      <c r="P12" s="20"/>
    </row>
    <row r="13" spans="1:16" ht="12.75" hidden="1">
      <c r="A13" s="10"/>
      <c r="B13" s="14"/>
      <c r="C13" s="14"/>
      <c r="D13" s="21"/>
      <c r="E13" s="16"/>
      <c r="F13" s="12"/>
      <c r="G13" s="10"/>
      <c r="H13" s="10"/>
      <c r="I13" s="10"/>
      <c r="J13" s="13"/>
      <c r="K13" s="13"/>
      <c r="L13" s="13"/>
      <c r="M13" s="12"/>
      <c r="N13" s="12"/>
      <c r="O13" s="14"/>
      <c r="P13" s="20"/>
    </row>
    <row r="14" spans="1:16" ht="12.75" hidden="1">
      <c r="A14" s="10"/>
      <c r="B14" s="14"/>
      <c r="C14" s="14"/>
      <c r="D14" s="21"/>
      <c r="E14" s="16"/>
      <c r="F14" s="12"/>
      <c r="G14" s="10"/>
      <c r="H14" s="10"/>
      <c r="I14" s="10"/>
      <c r="J14" s="17"/>
      <c r="K14" s="17"/>
      <c r="L14" s="17"/>
      <c r="M14" s="12"/>
      <c r="N14" s="12"/>
      <c r="O14" s="14"/>
      <c r="P14" s="20"/>
    </row>
    <row r="15" spans="1:16" ht="12.75" hidden="1">
      <c r="A15" s="10"/>
      <c r="B15" s="14"/>
      <c r="C15" s="14"/>
      <c r="D15" s="21"/>
      <c r="E15" s="16"/>
      <c r="F15" s="12"/>
      <c r="G15" s="10"/>
      <c r="H15" s="10"/>
      <c r="I15" s="10"/>
      <c r="J15" s="13"/>
      <c r="K15" s="13"/>
      <c r="L15" s="13"/>
      <c r="M15" s="12"/>
      <c r="N15" s="12"/>
      <c r="O15" s="14"/>
      <c r="P15" s="20"/>
    </row>
    <row r="16" spans="1:16" ht="12.75" hidden="1">
      <c r="A16" s="10"/>
      <c r="B16" s="14"/>
      <c r="C16" s="14"/>
      <c r="D16" s="21"/>
      <c r="E16" s="16"/>
      <c r="F16" s="12"/>
      <c r="G16" s="10"/>
      <c r="H16" s="10"/>
      <c r="I16" s="10"/>
      <c r="J16" s="13"/>
      <c r="K16" s="13"/>
      <c r="L16" s="13"/>
      <c r="M16" s="12"/>
      <c r="N16" s="12"/>
      <c r="O16" s="14"/>
      <c r="P16" s="20"/>
    </row>
    <row r="17" spans="1:16" ht="12.75" hidden="1">
      <c r="A17" s="10"/>
      <c r="B17" s="14"/>
      <c r="C17" s="14"/>
      <c r="D17" s="21"/>
      <c r="E17" s="16"/>
      <c r="F17" s="12"/>
      <c r="G17" s="10"/>
      <c r="H17" s="10"/>
      <c r="I17" s="10"/>
      <c r="J17" s="13"/>
      <c r="K17" s="13"/>
      <c r="L17" s="13"/>
      <c r="M17" s="12"/>
      <c r="N17" s="12"/>
      <c r="O17" s="14"/>
      <c r="P17" s="20"/>
    </row>
    <row r="18" spans="1:16" ht="12.75" hidden="1">
      <c r="A18" s="10"/>
      <c r="B18" s="14"/>
      <c r="C18" s="14"/>
      <c r="D18" s="21"/>
      <c r="E18" s="16"/>
      <c r="F18" s="12"/>
      <c r="G18" s="10"/>
      <c r="H18" s="10"/>
      <c r="I18" s="10"/>
      <c r="J18" s="17"/>
      <c r="K18" s="17"/>
      <c r="L18" s="17"/>
      <c r="M18" s="12"/>
      <c r="N18" s="12"/>
      <c r="O18" s="14"/>
      <c r="P18" s="20"/>
    </row>
    <row r="19" spans="1:16" ht="12.75" hidden="1">
      <c r="A19" s="10"/>
      <c r="B19" s="14"/>
      <c r="C19" s="14"/>
      <c r="D19" s="21"/>
      <c r="E19" s="16"/>
      <c r="F19" s="12"/>
      <c r="G19" s="10"/>
      <c r="H19" s="10"/>
      <c r="I19" s="10"/>
      <c r="J19" s="13"/>
      <c r="K19" s="13"/>
      <c r="L19" s="13"/>
      <c r="M19" s="12"/>
      <c r="N19" s="12"/>
      <c r="O19" s="14"/>
      <c r="P19" s="20"/>
    </row>
    <row r="20" spans="1:16" ht="24.75" customHeight="1" hidden="1">
      <c r="A20" s="10"/>
      <c r="B20" s="14"/>
      <c r="C20" s="14"/>
      <c r="D20" s="21"/>
      <c r="E20" s="16"/>
      <c r="F20" s="12"/>
      <c r="G20" s="10"/>
      <c r="H20" s="10"/>
      <c r="I20" s="10"/>
      <c r="J20" s="13"/>
      <c r="K20" s="13"/>
      <c r="L20" s="13"/>
      <c r="M20" s="12"/>
      <c r="N20" s="12"/>
      <c r="O20" s="14"/>
      <c r="P20" s="20"/>
    </row>
    <row r="21" spans="1:16" ht="24.75" customHeight="1" hidden="1">
      <c r="A21" s="10"/>
      <c r="B21" s="14"/>
      <c r="C21" s="14"/>
      <c r="D21" s="21"/>
      <c r="E21" s="16"/>
      <c r="F21" s="12"/>
      <c r="G21" s="10"/>
      <c r="H21" s="10"/>
      <c r="I21" s="10"/>
      <c r="J21" s="13"/>
      <c r="K21" s="13"/>
      <c r="L21" s="13"/>
      <c r="M21" s="12"/>
      <c r="N21" s="12"/>
      <c r="O21" s="14"/>
      <c r="P21" s="20"/>
    </row>
    <row r="22" spans="1:16" ht="12.75" hidden="1">
      <c r="A22" s="10"/>
      <c r="B22" s="14"/>
      <c r="C22" s="14"/>
      <c r="D22" s="21"/>
      <c r="E22" s="16"/>
      <c r="F22" s="12"/>
      <c r="G22" s="10"/>
      <c r="H22" s="10"/>
      <c r="I22" s="10"/>
      <c r="J22" s="13"/>
      <c r="K22" s="13"/>
      <c r="L22" s="13"/>
      <c r="M22" s="12"/>
      <c r="N22" s="12"/>
      <c r="O22" s="14"/>
      <c r="P22" s="20"/>
    </row>
    <row r="23" spans="1:16" ht="12.75" hidden="1">
      <c r="A23" s="10"/>
      <c r="B23" s="14"/>
      <c r="C23" s="14"/>
      <c r="D23" s="21"/>
      <c r="E23" s="16"/>
      <c r="F23" s="12"/>
      <c r="G23" s="10"/>
      <c r="H23" s="10"/>
      <c r="I23" s="10"/>
      <c r="J23" s="13"/>
      <c r="K23" s="13"/>
      <c r="L23" s="13"/>
      <c r="M23" s="12"/>
      <c r="N23" s="12"/>
      <c r="O23" s="14"/>
      <c r="P23" s="20"/>
    </row>
    <row r="24" spans="1:16" ht="12.75" hidden="1">
      <c r="A24" s="10"/>
      <c r="B24" s="14"/>
      <c r="C24" s="14"/>
      <c r="D24" s="21"/>
      <c r="E24" s="16"/>
      <c r="F24" s="12"/>
      <c r="G24" s="10"/>
      <c r="H24" s="10"/>
      <c r="I24" s="10"/>
      <c r="J24" s="13"/>
      <c r="K24" s="13"/>
      <c r="L24" s="13"/>
      <c r="M24" s="12"/>
      <c r="N24" s="12"/>
      <c r="O24" s="14"/>
      <c r="P24" s="20"/>
    </row>
    <row r="25" spans="1:16" ht="12.75" hidden="1">
      <c r="A25" s="10"/>
      <c r="B25" s="14"/>
      <c r="C25" s="14"/>
      <c r="D25" s="21"/>
      <c r="E25" s="16"/>
      <c r="F25" s="12"/>
      <c r="G25" s="10"/>
      <c r="H25" s="10"/>
      <c r="I25" s="10"/>
      <c r="J25" s="13"/>
      <c r="K25" s="13"/>
      <c r="L25" s="13"/>
      <c r="M25" s="12"/>
      <c r="N25" s="12"/>
      <c r="O25" s="14"/>
      <c r="P25" s="20"/>
    </row>
    <row r="26" spans="1:16" ht="12.75" hidden="1">
      <c r="A26" s="10"/>
      <c r="B26" s="14"/>
      <c r="C26" s="14"/>
      <c r="D26" s="21"/>
      <c r="E26" s="16"/>
      <c r="F26" s="12"/>
      <c r="G26" s="10"/>
      <c r="H26" s="10"/>
      <c r="I26" s="10"/>
      <c r="J26" s="13"/>
      <c r="K26" s="13"/>
      <c r="L26" s="13"/>
      <c r="M26" s="12"/>
      <c r="N26" s="12"/>
      <c r="O26" s="14"/>
      <c r="P26" s="20"/>
    </row>
    <row r="27" spans="1:16" ht="12.75" hidden="1">
      <c r="A27" s="10"/>
      <c r="B27" s="14"/>
      <c r="C27" s="14"/>
      <c r="D27" s="21"/>
      <c r="E27" s="16"/>
      <c r="F27" s="12"/>
      <c r="G27" s="10"/>
      <c r="H27" s="10"/>
      <c r="I27" s="10"/>
      <c r="J27" s="13"/>
      <c r="K27" s="13"/>
      <c r="L27" s="13"/>
      <c r="M27" s="12"/>
      <c r="N27" s="12"/>
      <c r="O27" s="14"/>
      <c r="P27" s="20"/>
    </row>
    <row r="28" spans="1:16" ht="12.75" hidden="1">
      <c r="A28" s="10"/>
      <c r="B28" s="14"/>
      <c r="C28" s="14"/>
      <c r="D28" s="21"/>
      <c r="E28" s="16"/>
      <c r="F28" s="12"/>
      <c r="G28" s="10"/>
      <c r="H28" s="10"/>
      <c r="I28" s="10"/>
      <c r="J28" s="13"/>
      <c r="K28" s="13"/>
      <c r="L28" s="13"/>
      <c r="M28" s="12"/>
      <c r="N28" s="12"/>
      <c r="O28" s="14"/>
      <c r="P28" s="20"/>
    </row>
    <row r="29" spans="1:16" ht="12.75" hidden="1">
      <c r="A29" s="10"/>
      <c r="B29" s="14"/>
      <c r="C29" s="14"/>
      <c r="D29" s="21"/>
      <c r="E29" s="16"/>
      <c r="F29" s="12"/>
      <c r="G29" s="10"/>
      <c r="H29" s="10"/>
      <c r="I29" s="10"/>
      <c r="J29" s="13"/>
      <c r="K29" s="13"/>
      <c r="L29" s="13"/>
      <c r="M29" s="12"/>
      <c r="N29" s="12"/>
      <c r="O29" s="14"/>
      <c r="P29" s="20"/>
    </row>
    <row r="30" spans="1:16" ht="12.75" hidden="1">
      <c r="A30" s="10"/>
      <c r="B30" s="14"/>
      <c r="C30" s="14"/>
      <c r="D30" s="21"/>
      <c r="E30" s="16"/>
      <c r="F30" s="12"/>
      <c r="G30" s="10"/>
      <c r="H30" s="10"/>
      <c r="I30" s="10"/>
      <c r="J30" s="13"/>
      <c r="K30" s="13"/>
      <c r="L30" s="13"/>
      <c r="M30" s="12"/>
      <c r="N30" s="12"/>
      <c r="O30" s="14"/>
      <c r="P30" s="20"/>
    </row>
    <row r="31" spans="1:16" ht="12.75" hidden="1">
      <c r="A31" s="10"/>
      <c r="B31" s="14"/>
      <c r="C31" s="14"/>
      <c r="D31" s="21"/>
      <c r="E31" s="16"/>
      <c r="F31" s="12"/>
      <c r="G31" s="10"/>
      <c r="H31" s="10"/>
      <c r="I31" s="10"/>
      <c r="J31" s="13"/>
      <c r="K31" s="13"/>
      <c r="L31" s="13"/>
      <c r="M31" s="12"/>
      <c r="N31" s="12"/>
      <c r="O31" s="14"/>
      <c r="P31" s="20"/>
    </row>
    <row r="32" spans="1:16" ht="12.75" hidden="1">
      <c r="A32" s="10"/>
      <c r="B32" s="14"/>
      <c r="C32" s="14"/>
      <c r="D32" s="21"/>
      <c r="E32" s="16"/>
      <c r="F32" s="12"/>
      <c r="G32" s="10"/>
      <c r="H32" s="10"/>
      <c r="I32" s="10"/>
      <c r="J32" s="13"/>
      <c r="K32" s="13"/>
      <c r="L32" s="13"/>
      <c r="M32" s="12"/>
      <c r="N32" s="12"/>
      <c r="O32" s="14"/>
      <c r="P32" s="20"/>
    </row>
    <row r="33" spans="1:16" ht="12.75" hidden="1">
      <c r="A33" s="10"/>
      <c r="B33" s="14"/>
      <c r="C33" s="14"/>
      <c r="D33" s="21"/>
      <c r="E33" s="16"/>
      <c r="F33" s="12"/>
      <c r="G33" s="10"/>
      <c r="H33" s="10"/>
      <c r="I33" s="10"/>
      <c r="J33" s="13"/>
      <c r="K33" s="13"/>
      <c r="L33" s="13"/>
      <c r="M33" s="12"/>
      <c r="N33" s="12"/>
      <c r="O33" s="14"/>
      <c r="P33" s="20"/>
    </row>
    <row r="34" spans="1:16" ht="12.75" hidden="1">
      <c r="A34" s="10"/>
      <c r="B34" s="14"/>
      <c r="C34" s="14"/>
      <c r="D34" s="21"/>
      <c r="E34" s="16"/>
      <c r="F34" s="12"/>
      <c r="G34" s="10"/>
      <c r="H34" s="10"/>
      <c r="I34" s="10"/>
      <c r="J34" s="13"/>
      <c r="K34" s="13"/>
      <c r="L34" s="13"/>
      <c r="M34" s="12"/>
      <c r="N34" s="12"/>
      <c r="O34" s="14"/>
      <c r="P34" s="20"/>
    </row>
    <row r="35" spans="1:16" ht="12.75" hidden="1">
      <c r="A35" s="10"/>
      <c r="B35" s="14"/>
      <c r="C35" s="14"/>
      <c r="D35" s="21"/>
      <c r="E35" s="16"/>
      <c r="F35" s="12"/>
      <c r="G35" s="10"/>
      <c r="H35" s="10"/>
      <c r="I35" s="10"/>
      <c r="J35" s="13"/>
      <c r="K35" s="13"/>
      <c r="L35" s="13"/>
      <c r="M35" s="12"/>
      <c r="N35" s="12"/>
      <c r="O35" s="14"/>
      <c r="P35" s="20"/>
    </row>
    <row r="36" spans="1:16" ht="12.75" hidden="1">
      <c r="A36" s="10"/>
      <c r="B36" s="14"/>
      <c r="C36" s="14"/>
      <c r="D36" s="21"/>
      <c r="E36" s="16"/>
      <c r="F36" s="12"/>
      <c r="G36" s="10"/>
      <c r="H36" s="10"/>
      <c r="I36" s="10"/>
      <c r="J36" s="13"/>
      <c r="K36" s="13"/>
      <c r="L36" s="13"/>
      <c r="M36" s="12"/>
      <c r="N36" s="12"/>
      <c r="O36" s="14"/>
      <c r="P36" s="20"/>
    </row>
    <row r="37" spans="1:16" ht="12.75" hidden="1">
      <c r="A37" s="10"/>
      <c r="B37" s="14"/>
      <c r="C37" s="14"/>
      <c r="D37" s="21"/>
      <c r="E37" s="16"/>
      <c r="F37" s="12"/>
      <c r="G37" s="10"/>
      <c r="H37" s="10"/>
      <c r="I37" s="10"/>
      <c r="J37" s="13"/>
      <c r="K37" s="13"/>
      <c r="L37" s="13"/>
      <c r="M37" s="12"/>
      <c r="N37" s="12"/>
      <c r="O37" s="14"/>
      <c r="P37" s="20"/>
    </row>
    <row r="38" spans="1:16" ht="12.75" hidden="1">
      <c r="A38" s="10"/>
      <c r="B38" s="14"/>
      <c r="C38" s="14"/>
      <c r="D38" s="21"/>
      <c r="E38" s="16"/>
      <c r="F38" s="12"/>
      <c r="G38" s="10"/>
      <c r="H38" s="10"/>
      <c r="I38" s="10"/>
      <c r="J38" s="13"/>
      <c r="K38" s="13"/>
      <c r="L38" s="13"/>
      <c r="M38" s="12"/>
      <c r="N38" s="12"/>
      <c r="O38" s="14"/>
      <c r="P38" s="20"/>
    </row>
    <row r="39" spans="1:16" ht="12.75" hidden="1">
      <c r="A39" s="10"/>
      <c r="B39" s="14"/>
      <c r="C39" s="14"/>
      <c r="D39" s="21"/>
      <c r="E39" s="16"/>
      <c r="F39" s="12"/>
      <c r="G39" s="10"/>
      <c r="H39" s="10"/>
      <c r="I39" s="10"/>
      <c r="J39" s="13"/>
      <c r="K39" s="13"/>
      <c r="L39" s="13"/>
      <c r="M39" s="12"/>
      <c r="N39" s="12"/>
      <c r="O39" s="14"/>
      <c r="P39" s="20"/>
    </row>
    <row r="40" spans="1:16" ht="12.75" hidden="1">
      <c r="A40" s="10"/>
      <c r="B40" s="14"/>
      <c r="C40" s="14"/>
      <c r="D40" s="21"/>
      <c r="E40" s="16"/>
      <c r="F40" s="12"/>
      <c r="G40" s="10"/>
      <c r="H40" s="10"/>
      <c r="I40" s="10"/>
      <c r="J40" s="13"/>
      <c r="K40" s="13"/>
      <c r="L40" s="13"/>
      <c r="M40" s="12"/>
      <c r="N40" s="12"/>
      <c r="O40" s="14"/>
      <c r="P40" s="20"/>
    </row>
    <row r="41" spans="1:16" ht="12.75" hidden="1">
      <c r="A41" s="10"/>
      <c r="B41" s="14"/>
      <c r="C41" s="14"/>
      <c r="D41" s="21"/>
      <c r="E41" s="16"/>
      <c r="F41" s="12"/>
      <c r="G41" s="10"/>
      <c r="H41" s="10"/>
      <c r="I41" s="10"/>
      <c r="J41" s="13"/>
      <c r="K41" s="13"/>
      <c r="L41" s="13"/>
      <c r="M41" s="12"/>
      <c r="N41" s="12"/>
      <c r="O41" s="14"/>
      <c r="P41" s="20"/>
    </row>
    <row r="42" spans="1:16" ht="12.75" hidden="1">
      <c r="A42" s="10"/>
      <c r="B42" s="14"/>
      <c r="C42" s="14"/>
      <c r="D42" s="21"/>
      <c r="E42" s="16"/>
      <c r="F42" s="12"/>
      <c r="G42" s="10"/>
      <c r="H42" s="10"/>
      <c r="I42" s="10"/>
      <c r="J42" s="13"/>
      <c r="K42" s="13"/>
      <c r="L42" s="13"/>
      <c r="M42" s="12"/>
      <c r="N42" s="12"/>
      <c r="O42" s="14"/>
      <c r="P42" s="20"/>
    </row>
    <row r="43" spans="1:16" ht="12.75" hidden="1">
      <c r="A43" s="10"/>
      <c r="B43" s="14"/>
      <c r="C43" s="14"/>
      <c r="D43" s="21"/>
      <c r="E43" s="16"/>
      <c r="F43" s="12"/>
      <c r="G43" s="10"/>
      <c r="H43" s="10"/>
      <c r="I43" s="10"/>
      <c r="J43" s="13"/>
      <c r="K43" s="13"/>
      <c r="L43" s="13"/>
      <c r="M43" s="12"/>
      <c r="N43" s="12"/>
      <c r="O43" s="14"/>
      <c r="P43" s="20"/>
    </row>
    <row r="44" spans="1:16" ht="24" customHeight="1" hidden="1">
      <c r="A44" s="10"/>
      <c r="B44" s="14"/>
      <c r="C44" s="14"/>
      <c r="D44" s="21"/>
      <c r="E44" s="16"/>
      <c r="F44" s="12"/>
      <c r="G44" s="10"/>
      <c r="H44" s="10"/>
      <c r="I44" s="10"/>
      <c r="J44" s="13"/>
      <c r="K44" s="13"/>
      <c r="L44" s="13"/>
      <c r="M44" s="12"/>
      <c r="N44" s="12"/>
      <c r="O44" s="14"/>
      <c r="P44" s="20"/>
    </row>
    <row r="45" spans="1:16" ht="24.75" customHeight="1" hidden="1">
      <c r="A45" s="10"/>
      <c r="B45" s="14"/>
      <c r="C45" s="14"/>
      <c r="D45" s="21"/>
      <c r="E45" s="16"/>
      <c r="F45" s="12"/>
      <c r="G45" s="10"/>
      <c r="H45" s="10"/>
      <c r="I45" s="10"/>
      <c r="J45" s="13"/>
      <c r="K45" s="13"/>
      <c r="L45" s="13"/>
      <c r="M45" s="12"/>
      <c r="N45" s="12"/>
      <c r="O45" s="14"/>
      <c r="P45" s="20"/>
    </row>
    <row r="46" spans="1:16" ht="12.75" hidden="1">
      <c r="A46" s="10"/>
      <c r="B46" s="14"/>
      <c r="C46" s="14"/>
      <c r="D46" s="21"/>
      <c r="E46" s="16"/>
      <c r="F46" s="12"/>
      <c r="G46" s="10"/>
      <c r="H46" s="10"/>
      <c r="I46" s="10"/>
      <c r="J46" s="13"/>
      <c r="K46" s="13"/>
      <c r="L46" s="13"/>
      <c r="M46" s="12"/>
      <c r="N46" s="12"/>
      <c r="O46" s="14"/>
      <c r="P46" s="20"/>
    </row>
    <row r="47" spans="1:16" ht="12.75" hidden="1">
      <c r="A47" s="10"/>
      <c r="B47" s="14"/>
      <c r="C47" s="14"/>
      <c r="D47" s="21"/>
      <c r="E47" s="16"/>
      <c r="F47" s="12"/>
      <c r="G47" s="10"/>
      <c r="H47" s="10"/>
      <c r="I47" s="10"/>
      <c r="J47" s="13"/>
      <c r="K47" s="13"/>
      <c r="L47" s="13"/>
      <c r="M47" s="12"/>
      <c r="N47" s="12"/>
      <c r="O47" s="14"/>
      <c r="P47" s="20"/>
    </row>
    <row r="48" spans="1:16" ht="12.75" hidden="1">
      <c r="A48" s="10"/>
      <c r="B48" s="14"/>
      <c r="C48" s="14"/>
      <c r="D48" s="21"/>
      <c r="E48" s="16"/>
      <c r="F48" s="12"/>
      <c r="G48" s="10"/>
      <c r="H48" s="10"/>
      <c r="I48" s="10"/>
      <c r="J48" s="13"/>
      <c r="K48" s="13"/>
      <c r="L48" s="13"/>
      <c r="M48" s="12"/>
      <c r="N48" s="12"/>
      <c r="O48" s="14"/>
      <c r="P48" s="20"/>
    </row>
    <row r="49" spans="1:16" ht="12.75" hidden="1">
      <c r="A49" s="10"/>
      <c r="B49" s="14"/>
      <c r="C49" s="14"/>
      <c r="D49" s="21"/>
      <c r="E49" s="16"/>
      <c r="F49" s="12"/>
      <c r="G49" s="10"/>
      <c r="H49" s="10"/>
      <c r="I49" s="10"/>
      <c r="J49" s="13"/>
      <c r="K49" s="13"/>
      <c r="L49" s="13"/>
      <c r="M49" s="12"/>
      <c r="N49" s="12"/>
      <c r="O49" s="14"/>
      <c r="P49" s="20"/>
    </row>
    <row r="50" spans="1:16" ht="12.75" hidden="1">
      <c r="A50" s="10"/>
      <c r="B50" s="14"/>
      <c r="C50" s="14"/>
      <c r="D50" s="21"/>
      <c r="E50" s="16"/>
      <c r="F50" s="12"/>
      <c r="G50" s="10"/>
      <c r="H50" s="10"/>
      <c r="I50" s="10"/>
      <c r="J50" s="13"/>
      <c r="K50" s="13"/>
      <c r="L50" s="13"/>
      <c r="M50" s="12"/>
      <c r="N50" s="12"/>
      <c r="O50" s="14"/>
      <c r="P50" s="20"/>
    </row>
    <row r="51" spans="1:16" ht="12.75" hidden="1">
      <c r="A51" s="10"/>
      <c r="B51" s="14"/>
      <c r="C51" s="14"/>
      <c r="D51" s="21"/>
      <c r="E51" s="16"/>
      <c r="F51" s="12"/>
      <c r="G51" s="10"/>
      <c r="H51" s="10"/>
      <c r="I51" s="10"/>
      <c r="J51" s="13"/>
      <c r="K51" s="13"/>
      <c r="L51" s="13"/>
      <c r="M51" s="12"/>
      <c r="N51" s="12"/>
      <c r="O51" s="14"/>
      <c r="P51" s="20"/>
    </row>
    <row r="52" spans="1:16" ht="12.75" hidden="1">
      <c r="A52" s="10"/>
      <c r="B52" s="14"/>
      <c r="C52" s="14"/>
      <c r="D52" s="21"/>
      <c r="E52" s="16"/>
      <c r="F52" s="12"/>
      <c r="G52" s="10"/>
      <c r="H52" s="10"/>
      <c r="I52" s="10"/>
      <c r="J52" s="13"/>
      <c r="K52" s="13"/>
      <c r="L52" s="13"/>
      <c r="M52" s="12"/>
      <c r="N52" s="12"/>
      <c r="O52" s="14"/>
      <c r="P52" s="20"/>
    </row>
    <row r="53" spans="1:16" ht="12.75" hidden="1">
      <c r="A53" s="10"/>
      <c r="B53" s="14"/>
      <c r="C53" s="14"/>
      <c r="D53" s="21"/>
      <c r="E53" s="16"/>
      <c r="F53" s="12"/>
      <c r="G53" s="10"/>
      <c r="H53" s="10"/>
      <c r="I53" s="10"/>
      <c r="J53" s="13"/>
      <c r="K53" s="13"/>
      <c r="L53" s="13"/>
      <c r="M53" s="12"/>
      <c r="N53" s="12"/>
      <c r="O53" s="14"/>
      <c r="P53" s="20"/>
    </row>
    <row r="54" spans="1:16" ht="12.75" hidden="1">
      <c r="A54" s="10"/>
      <c r="B54" s="14"/>
      <c r="C54" s="14"/>
      <c r="D54" s="21"/>
      <c r="E54" s="16"/>
      <c r="F54" s="12"/>
      <c r="G54" s="10"/>
      <c r="H54" s="10"/>
      <c r="I54" s="10"/>
      <c r="J54" s="13"/>
      <c r="K54" s="13"/>
      <c r="L54" s="13"/>
      <c r="M54" s="12"/>
      <c r="N54" s="12"/>
      <c r="O54" s="14"/>
      <c r="P54" s="20"/>
    </row>
    <row r="55" spans="1:16" ht="12.75" hidden="1">
      <c r="A55" s="10"/>
      <c r="B55" s="14"/>
      <c r="C55" s="14"/>
      <c r="D55" s="21"/>
      <c r="E55" s="16"/>
      <c r="F55" s="12"/>
      <c r="G55" s="10"/>
      <c r="H55" s="10"/>
      <c r="I55" s="10"/>
      <c r="J55" s="13"/>
      <c r="K55" s="13"/>
      <c r="L55" s="13"/>
      <c r="M55" s="12"/>
      <c r="N55" s="12"/>
      <c r="O55" s="14"/>
      <c r="P55" s="20"/>
    </row>
    <row r="56" spans="1:16" ht="12.75" hidden="1">
      <c r="A56" s="10"/>
      <c r="B56" s="14"/>
      <c r="C56" s="14"/>
      <c r="D56" s="21"/>
      <c r="E56" s="16"/>
      <c r="F56" s="12"/>
      <c r="G56" s="10"/>
      <c r="H56" s="10"/>
      <c r="I56" s="10"/>
      <c r="J56" s="13"/>
      <c r="K56" s="13"/>
      <c r="L56" s="13"/>
      <c r="M56" s="12"/>
      <c r="N56" s="12"/>
      <c r="O56" s="14"/>
      <c r="P56" s="20"/>
    </row>
    <row r="57" spans="1:16" ht="12.75" hidden="1">
      <c r="A57" s="10"/>
      <c r="B57" s="14"/>
      <c r="C57" s="14"/>
      <c r="D57" s="21"/>
      <c r="E57" s="16"/>
      <c r="F57" s="12"/>
      <c r="G57" s="10"/>
      <c r="H57" s="10"/>
      <c r="I57" s="10"/>
      <c r="J57" s="13"/>
      <c r="K57" s="13"/>
      <c r="L57" s="13"/>
      <c r="M57" s="12"/>
      <c r="N57" s="12"/>
      <c r="O57" s="14"/>
      <c r="P57" s="20"/>
    </row>
    <row r="58" spans="1:16" ht="12.75" hidden="1">
      <c r="A58" s="10"/>
      <c r="B58" s="14"/>
      <c r="C58" s="14"/>
      <c r="D58" s="21"/>
      <c r="E58" s="16"/>
      <c r="F58" s="12"/>
      <c r="G58" s="10"/>
      <c r="H58" s="10"/>
      <c r="I58" s="10"/>
      <c r="J58" s="13"/>
      <c r="K58" s="13"/>
      <c r="L58" s="13"/>
      <c r="M58" s="12"/>
      <c r="N58" s="12"/>
      <c r="O58" s="14"/>
      <c r="P58" s="20"/>
    </row>
    <row r="59" spans="1:16" ht="12.75" hidden="1">
      <c r="A59" s="10"/>
      <c r="B59" s="14"/>
      <c r="C59" s="14"/>
      <c r="D59" s="21"/>
      <c r="E59" s="16"/>
      <c r="F59" s="12"/>
      <c r="G59" s="10"/>
      <c r="H59" s="10"/>
      <c r="I59" s="10"/>
      <c r="J59" s="13"/>
      <c r="K59" s="13"/>
      <c r="L59" s="13"/>
      <c r="M59" s="12"/>
      <c r="N59" s="12"/>
      <c r="O59" s="14"/>
      <c r="P59" s="20"/>
    </row>
    <row r="60" spans="1:16" ht="12.75" hidden="1">
      <c r="A60" s="10"/>
      <c r="B60" s="14"/>
      <c r="C60" s="14"/>
      <c r="D60" s="21"/>
      <c r="E60" s="16"/>
      <c r="F60" s="12"/>
      <c r="G60" s="10"/>
      <c r="H60" s="10"/>
      <c r="I60" s="10"/>
      <c r="J60" s="13"/>
      <c r="K60" s="13"/>
      <c r="L60" s="13"/>
      <c r="M60" s="12"/>
      <c r="N60" s="12"/>
      <c r="O60" s="14"/>
      <c r="P60" s="20"/>
    </row>
    <row r="61" spans="1:16" ht="12.75" hidden="1">
      <c r="A61" s="10"/>
      <c r="B61" s="14"/>
      <c r="C61" s="14"/>
      <c r="D61" s="21"/>
      <c r="E61" s="16"/>
      <c r="F61" s="12"/>
      <c r="G61" s="10"/>
      <c r="H61" s="10"/>
      <c r="I61" s="10"/>
      <c r="J61" s="13"/>
      <c r="K61" s="13"/>
      <c r="L61" s="13"/>
      <c r="M61" s="12"/>
      <c r="N61" s="12"/>
      <c r="O61" s="14"/>
      <c r="P61" s="20"/>
    </row>
    <row r="62" spans="1:16" ht="12.75" hidden="1">
      <c r="A62" s="10"/>
      <c r="B62" s="14"/>
      <c r="C62" s="14"/>
      <c r="D62" s="21"/>
      <c r="E62" s="16"/>
      <c r="F62" s="12"/>
      <c r="G62" s="10"/>
      <c r="H62" s="10"/>
      <c r="I62" s="10"/>
      <c r="J62" s="13"/>
      <c r="K62" s="13"/>
      <c r="L62" s="13"/>
      <c r="M62" s="12"/>
      <c r="N62" s="12"/>
      <c r="O62" s="14"/>
      <c r="P62" s="20"/>
    </row>
    <row r="63" spans="1:16" ht="12.75" hidden="1">
      <c r="A63" s="10"/>
      <c r="B63" s="14"/>
      <c r="C63" s="14"/>
      <c r="D63" s="21"/>
      <c r="E63" s="16"/>
      <c r="F63" s="12"/>
      <c r="G63" s="10"/>
      <c r="H63" s="10"/>
      <c r="I63" s="10"/>
      <c r="J63" s="13"/>
      <c r="K63" s="13"/>
      <c r="L63" s="13"/>
      <c r="M63" s="12"/>
      <c r="N63" s="12"/>
      <c r="O63" s="14"/>
      <c r="P63" s="20"/>
    </row>
    <row r="64" spans="1:16" ht="12.75" hidden="1">
      <c r="A64" s="10"/>
      <c r="B64" s="14"/>
      <c r="C64" s="14"/>
      <c r="D64" s="21"/>
      <c r="E64" s="16"/>
      <c r="F64" s="12"/>
      <c r="G64" s="10"/>
      <c r="H64" s="10"/>
      <c r="I64" s="10"/>
      <c r="J64" s="13"/>
      <c r="K64" s="13"/>
      <c r="L64" s="13"/>
      <c r="M64" s="12"/>
      <c r="N64" s="12"/>
      <c r="O64" s="14"/>
      <c r="P64" s="20"/>
    </row>
    <row r="65" spans="1:16" ht="12.75">
      <c r="A65" s="4"/>
      <c r="B65" s="4"/>
      <c r="C65" s="4"/>
      <c r="D65" s="4"/>
      <c r="E65" s="5"/>
      <c r="F65" s="5"/>
      <c r="G65" s="5"/>
      <c r="H65" s="5"/>
      <c r="I65" s="5" t="s">
        <v>25</v>
      </c>
      <c r="J65" s="13">
        <f>SUM(J7:J8)</f>
        <v>1019066.4</v>
      </c>
      <c r="K65" s="13">
        <f>SUM(K7:K8)</f>
        <v>1019066.4</v>
      </c>
      <c r="L65" s="13">
        <f>SUM(L7:L8)</f>
        <v>0</v>
      </c>
      <c r="M65" s="6"/>
      <c r="N65" s="4"/>
      <c r="O65" s="4"/>
      <c r="P65" s="4"/>
    </row>
    <row r="66" spans="1:16" ht="12.75">
      <c r="A66" s="4"/>
      <c r="B66" s="4"/>
      <c r="C66" s="4"/>
      <c r="D66" s="4"/>
      <c r="E66" s="5"/>
      <c r="F66" s="5"/>
      <c r="G66" s="5"/>
      <c r="H66" s="5"/>
      <c r="I66" s="5"/>
      <c r="J66" s="5"/>
      <c r="K66" s="5"/>
      <c r="L66" s="5"/>
      <c r="M66" s="6"/>
      <c r="N66" s="4"/>
      <c r="O66" s="4"/>
      <c r="P66" s="4"/>
    </row>
    <row r="67" spans="1:16" ht="12.75">
      <c r="A67" s="4"/>
      <c r="B67" s="22" t="s">
        <v>33</v>
      </c>
      <c r="C67" s="4"/>
      <c r="D67" s="4"/>
      <c r="E67" s="5"/>
      <c r="F67" s="5"/>
      <c r="G67" s="5"/>
      <c r="H67" s="5"/>
      <c r="I67" s="5"/>
      <c r="J67" s="5"/>
      <c r="K67" s="5"/>
      <c r="L67" s="5"/>
      <c r="M67" s="6"/>
      <c r="N67" s="4"/>
      <c r="O67" s="4"/>
      <c r="P67" s="4"/>
    </row>
    <row r="68" spans="1:16" ht="12.75">
      <c r="A68" s="4"/>
      <c r="B68" s="4"/>
      <c r="C68" s="4"/>
      <c r="D68" s="4"/>
      <c r="E68" s="5"/>
      <c r="F68" s="5"/>
      <c r="G68" s="5"/>
      <c r="H68" s="5"/>
      <c r="I68" s="5"/>
      <c r="J68" s="5"/>
      <c r="K68" s="5"/>
      <c r="L68" s="5"/>
      <c r="M68" s="6"/>
      <c r="N68" s="4"/>
      <c r="O68" s="4"/>
      <c r="P68" s="4"/>
    </row>
  </sheetData>
  <sheetProtection/>
  <mergeCells count="3">
    <mergeCell ref="A1:P1"/>
    <mergeCell ref="A2:P2"/>
    <mergeCell ref="A3:P3"/>
  </mergeCells>
  <printOptions/>
  <pageMargins left="0.3937007874015748" right="0.3937007874015748" top="0.7874015748031497" bottom="0.5905511811023623" header="0.7874015748031497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A1" sqref="A1:L13"/>
    </sheetView>
  </sheetViews>
  <sheetFormatPr defaultColWidth="9.140625" defaultRowHeight="12.75"/>
  <cols>
    <col min="1" max="1" width="5.140625" style="0" customWidth="1"/>
    <col min="2" max="2" width="20.57421875" style="0" customWidth="1"/>
    <col min="3" max="3" width="21.140625" style="0" customWidth="1"/>
    <col min="4" max="4" width="19.140625" style="0" customWidth="1"/>
    <col min="5" max="6" width="13.28125" style="1" customWidth="1"/>
    <col min="7" max="7" width="9.140625" style="1" customWidth="1"/>
    <col min="8" max="8" width="11.421875" style="1" customWidth="1"/>
    <col min="9" max="9" width="12.00390625" style="1" customWidth="1"/>
    <col min="10" max="10" width="10.8515625" style="1" customWidth="1"/>
    <col min="11" max="11" width="11.57421875" style="0" customWidth="1"/>
    <col min="12" max="12" width="16.57421875" style="0" customWidth="1"/>
  </cols>
  <sheetData>
    <row r="1" spans="1:12" ht="15.75">
      <c r="A1" s="82" t="s">
        <v>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.75">
      <c r="A2" s="82" t="s">
        <v>31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>
      <c r="A3" s="82" t="s">
        <v>16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2.75">
      <c r="A4" s="4"/>
      <c r="B4" s="4"/>
      <c r="C4" s="4"/>
      <c r="D4" s="4"/>
      <c r="E4" s="5"/>
      <c r="F4" s="5"/>
      <c r="G4" s="5"/>
      <c r="H4" s="5"/>
      <c r="I4" s="5"/>
      <c r="J4" s="5"/>
      <c r="K4" s="4"/>
      <c r="L4" s="4"/>
    </row>
    <row r="5" spans="1:12" ht="38.25">
      <c r="A5" s="7" t="s">
        <v>0</v>
      </c>
      <c r="B5" s="8" t="s">
        <v>1</v>
      </c>
      <c r="C5" s="8" t="s">
        <v>18</v>
      </c>
      <c r="D5" s="7" t="s">
        <v>3</v>
      </c>
      <c r="E5" s="7" t="s">
        <v>17</v>
      </c>
      <c r="F5" s="7" t="s">
        <v>24</v>
      </c>
      <c r="G5" s="7" t="s">
        <v>6</v>
      </c>
      <c r="H5" s="7" t="s">
        <v>7</v>
      </c>
      <c r="I5" s="7" t="s">
        <v>46</v>
      </c>
      <c r="J5" s="7" t="s">
        <v>8</v>
      </c>
      <c r="K5" s="7" t="s">
        <v>11</v>
      </c>
      <c r="L5" s="9" t="s">
        <v>26</v>
      </c>
    </row>
    <row r="6" spans="1:12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1">
        <v>12</v>
      </c>
    </row>
    <row r="7" spans="1:12" ht="65.25" customHeight="1">
      <c r="A7" s="8">
        <v>1</v>
      </c>
      <c r="B7" s="25" t="s">
        <v>43</v>
      </c>
      <c r="C7" s="25" t="s">
        <v>44</v>
      </c>
      <c r="D7" s="26" t="s">
        <v>32</v>
      </c>
      <c r="E7" s="27">
        <v>39082</v>
      </c>
      <c r="F7" s="28" t="s">
        <v>38</v>
      </c>
      <c r="G7" s="8">
        <v>100</v>
      </c>
      <c r="H7" s="29">
        <v>312130</v>
      </c>
      <c r="I7" s="29">
        <v>312130</v>
      </c>
      <c r="J7" s="29">
        <f>H7-I7</f>
        <v>0</v>
      </c>
      <c r="K7" s="30" t="s">
        <v>15</v>
      </c>
      <c r="L7" s="31" t="s">
        <v>40</v>
      </c>
    </row>
    <row r="8" spans="1:12" ht="80.25" customHeight="1">
      <c r="A8" s="8">
        <v>2</v>
      </c>
      <c r="B8" s="25" t="s">
        <v>41</v>
      </c>
      <c r="C8" s="25" t="s">
        <v>42</v>
      </c>
      <c r="D8" s="32" t="s">
        <v>32</v>
      </c>
      <c r="E8" s="28" t="s">
        <v>39</v>
      </c>
      <c r="F8" s="28" t="s">
        <v>39</v>
      </c>
      <c r="G8" s="8">
        <v>40</v>
      </c>
      <c r="H8" s="29">
        <v>730000</v>
      </c>
      <c r="I8" s="29">
        <v>292584</v>
      </c>
      <c r="J8" s="29">
        <f>H8-I8</f>
        <v>437416</v>
      </c>
      <c r="K8" s="30" t="s">
        <v>15</v>
      </c>
      <c r="L8" s="31" t="s">
        <v>35</v>
      </c>
    </row>
    <row r="9" spans="1:12" ht="12.75">
      <c r="A9" s="33"/>
      <c r="B9" s="33"/>
      <c r="C9" s="33"/>
      <c r="D9" s="33"/>
      <c r="E9" s="34"/>
      <c r="F9" s="34"/>
      <c r="G9" s="34" t="s">
        <v>25</v>
      </c>
      <c r="H9" s="29">
        <f>SUM(H7:H8)</f>
        <v>1042130</v>
      </c>
      <c r="I9" s="29">
        <f>SUM(I7:I8)</f>
        <v>604714</v>
      </c>
      <c r="J9" s="29">
        <f>SUM(J7:J8)</f>
        <v>437416</v>
      </c>
      <c r="K9" s="33"/>
      <c r="L9" s="33"/>
    </row>
    <row r="10" spans="1:12" ht="12.75">
      <c r="A10" s="4"/>
      <c r="B10" s="4"/>
      <c r="C10" s="4"/>
      <c r="D10" s="4"/>
      <c r="E10" s="5"/>
      <c r="F10" s="5"/>
      <c r="G10" s="5"/>
      <c r="H10" s="5"/>
      <c r="I10" s="5"/>
      <c r="J10" s="5"/>
      <c r="K10" s="4"/>
      <c r="L10" s="4"/>
    </row>
    <row r="11" spans="1:12" ht="12.75">
      <c r="A11" s="4"/>
      <c r="B11" s="22" t="s">
        <v>33</v>
      </c>
      <c r="C11" s="4"/>
      <c r="D11" s="4"/>
      <c r="E11" s="5"/>
      <c r="F11" s="5"/>
      <c r="G11" s="5"/>
      <c r="H11" s="5"/>
      <c r="I11" s="5"/>
      <c r="J11" s="5"/>
      <c r="K11" s="4"/>
      <c r="L11" s="4"/>
    </row>
    <row r="12" spans="1:12" ht="12.75">
      <c r="A12" s="4"/>
      <c r="B12" s="4"/>
      <c r="C12" s="4"/>
      <c r="D12" s="4"/>
      <c r="E12" s="5"/>
      <c r="F12" s="5"/>
      <c r="G12" s="5"/>
      <c r="H12" s="5"/>
      <c r="I12" s="5"/>
      <c r="J12" s="5"/>
      <c r="K12" s="4"/>
      <c r="L12" s="4"/>
    </row>
    <row r="13" spans="1:12" ht="12.75">
      <c r="A13" s="23"/>
      <c r="B13" s="23"/>
      <c r="C13" s="23"/>
      <c r="D13" s="23"/>
      <c r="E13" s="24"/>
      <c r="F13" s="24"/>
      <c r="G13" s="24"/>
      <c r="H13" s="24"/>
      <c r="I13" s="24"/>
      <c r="J13" s="24"/>
      <c r="K13" s="23"/>
      <c r="L13" s="23"/>
    </row>
  </sheetData>
  <sheetProtection/>
  <mergeCells count="3">
    <mergeCell ref="A1:L1"/>
    <mergeCell ref="A2:L2"/>
    <mergeCell ref="A3:L3"/>
  </mergeCells>
  <printOptions/>
  <pageMargins left="0.3937007874015748" right="0.3937007874015748" top="0.984251968503937" bottom="0.7874015748031497" header="0.984251968503937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4">
      <selection activeCell="A1" sqref="A1:K49"/>
    </sheetView>
  </sheetViews>
  <sheetFormatPr defaultColWidth="9.140625" defaultRowHeight="12.75"/>
  <cols>
    <col min="1" max="1" width="5.140625" style="0" customWidth="1"/>
    <col min="2" max="2" width="30.421875" style="0" customWidth="1"/>
    <col min="3" max="3" width="16.8515625" style="0" customWidth="1"/>
    <col min="4" max="4" width="12.8515625" style="1" customWidth="1"/>
    <col min="5" max="6" width="11.140625" style="1" customWidth="1"/>
    <col min="7" max="8" width="12.00390625" style="1" customWidth="1"/>
    <col min="9" max="9" width="12.28125" style="1" customWidth="1"/>
    <col min="10" max="10" width="12.421875" style="0" customWidth="1"/>
    <col min="11" max="11" width="16.421875" style="0" customWidth="1"/>
  </cols>
  <sheetData>
    <row r="1" spans="1:11" ht="15.75">
      <c r="A1" s="82" t="s">
        <v>29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.75">
      <c r="A2" s="82" t="s">
        <v>31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82" t="s">
        <v>21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2.75">
      <c r="A4" s="4"/>
      <c r="B4" s="4"/>
      <c r="C4" s="4"/>
      <c r="D4" s="5"/>
      <c r="E4" s="5"/>
      <c r="F4" s="5"/>
      <c r="G4" s="5"/>
      <c r="H4" s="5"/>
      <c r="I4" s="5"/>
      <c r="J4" s="4"/>
      <c r="K4" s="4"/>
    </row>
    <row r="5" spans="1:11" ht="38.25">
      <c r="A5" s="7" t="s">
        <v>0</v>
      </c>
      <c r="B5" s="8" t="s">
        <v>1</v>
      </c>
      <c r="C5" s="7" t="s">
        <v>3</v>
      </c>
      <c r="D5" s="7" t="s">
        <v>23</v>
      </c>
      <c r="E5" s="7" t="s">
        <v>24</v>
      </c>
      <c r="F5" s="7" t="s">
        <v>6</v>
      </c>
      <c r="G5" s="7" t="s">
        <v>7</v>
      </c>
      <c r="H5" s="7" t="s">
        <v>46</v>
      </c>
      <c r="I5" s="7" t="s">
        <v>8</v>
      </c>
      <c r="J5" s="7" t="s">
        <v>11</v>
      </c>
      <c r="K5" s="9" t="s">
        <v>26</v>
      </c>
    </row>
    <row r="6" spans="1:11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25.5">
      <c r="A7" s="10">
        <v>1</v>
      </c>
      <c r="B7" s="44" t="s">
        <v>61</v>
      </c>
      <c r="C7" s="44" t="s">
        <v>32</v>
      </c>
      <c r="D7" s="57" t="s">
        <v>90</v>
      </c>
      <c r="E7" s="57" t="s">
        <v>90</v>
      </c>
      <c r="F7" s="58">
        <v>100</v>
      </c>
      <c r="G7" s="50">
        <f>6100-1269.85</f>
        <v>4830.15</v>
      </c>
      <c r="H7" s="50">
        <f>6100-1269.85</f>
        <v>4830.15</v>
      </c>
      <c r="I7" s="50">
        <v>0</v>
      </c>
      <c r="J7" s="58"/>
      <c r="K7" s="58"/>
    </row>
    <row r="8" spans="1:11" ht="21.75" customHeight="1">
      <c r="A8" s="10">
        <f>A7+1</f>
        <v>2</v>
      </c>
      <c r="B8" s="44" t="s">
        <v>68</v>
      </c>
      <c r="C8" s="44" t="s">
        <v>32</v>
      </c>
      <c r="D8" s="57" t="s">
        <v>69</v>
      </c>
      <c r="E8" s="57" t="s">
        <v>69</v>
      </c>
      <c r="F8" s="58">
        <v>100</v>
      </c>
      <c r="G8" s="50">
        <v>19550</v>
      </c>
      <c r="H8" s="50">
        <v>19550</v>
      </c>
      <c r="I8" s="50">
        <v>0</v>
      </c>
      <c r="J8" s="59" t="s">
        <v>15</v>
      </c>
      <c r="K8" s="60" t="s">
        <v>60</v>
      </c>
    </row>
    <row r="9" spans="1:11" ht="25.5">
      <c r="A9" s="10">
        <f aca="true" t="shared" si="0" ref="A9:A29">A8+1</f>
        <v>3</v>
      </c>
      <c r="B9" s="44" t="s">
        <v>67</v>
      </c>
      <c r="C9" s="44" t="s">
        <v>32</v>
      </c>
      <c r="D9" s="57" t="s">
        <v>66</v>
      </c>
      <c r="E9" s="57" t="s">
        <v>66</v>
      </c>
      <c r="F9" s="58">
        <v>100</v>
      </c>
      <c r="G9" s="50">
        <v>6750</v>
      </c>
      <c r="H9" s="50">
        <v>6750</v>
      </c>
      <c r="I9" s="50">
        <v>0</v>
      </c>
      <c r="J9" s="59" t="s">
        <v>15</v>
      </c>
      <c r="K9" s="60" t="s">
        <v>60</v>
      </c>
    </row>
    <row r="10" spans="1:11" ht="25.5">
      <c r="A10" s="10">
        <f t="shared" si="0"/>
        <v>4</v>
      </c>
      <c r="B10" s="44" t="s">
        <v>76</v>
      </c>
      <c r="C10" s="44" t="s">
        <v>32</v>
      </c>
      <c r="D10" s="57" t="s">
        <v>69</v>
      </c>
      <c r="E10" s="57" t="s">
        <v>69</v>
      </c>
      <c r="F10" s="58">
        <v>100</v>
      </c>
      <c r="G10" s="50">
        <v>3300</v>
      </c>
      <c r="H10" s="50">
        <v>3300</v>
      </c>
      <c r="I10" s="50">
        <v>0</v>
      </c>
      <c r="J10" s="59" t="s">
        <v>15</v>
      </c>
      <c r="K10" s="60" t="s">
        <v>60</v>
      </c>
    </row>
    <row r="11" spans="1:11" ht="25.5">
      <c r="A11" s="10">
        <f t="shared" si="0"/>
        <v>5</v>
      </c>
      <c r="B11" s="44" t="s">
        <v>73</v>
      </c>
      <c r="C11" s="44" t="s">
        <v>32</v>
      </c>
      <c r="D11" s="57" t="s">
        <v>217</v>
      </c>
      <c r="E11" s="57" t="s">
        <v>217</v>
      </c>
      <c r="F11" s="58">
        <v>100</v>
      </c>
      <c r="G11" s="50">
        <v>20900</v>
      </c>
      <c r="H11" s="50">
        <v>20900</v>
      </c>
      <c r="I11" s="50">
        <v>0</v>
      </c>
      <c r="J11" s="59" t="s">
        <v>15</v>
      </c>
      <c r="K11" s="60" t="s">
        <v>60</v>
      </c>
    </row>
    <row r="12" spans="1:11" ht="25.5">
      <c r="A12" s="10">
        <f t="shared" si="0"/>
        <v>6</v>
      </c>
      <c r="B12" s="44" t="s">
        <v>75</v>
      </c>
      <c r="C12" s="44" t="s">
        <v>32</v>
      </c>
      <c r="D12" s="57" t="s">
        <v>65</v>
      </c>
      <c r="E12" s="57" t="s">
        <v>65</v>
      </c>
      <c r="F12" s="58">
        <v>100</v>
      </c>
      <c r="G12" s="50">
        <v>4500</v>
      </c>
      <c r="H12" s="50">
        <v>4500</v>
      </c>
      <c r="I12" s="50">
        <v>0</v>
      </c>
      <c r="J12" s="59" t="s">
        <v>15</v>
      </c>
      <c r="K12" s="60" t="s">
        <v>60</v>
      </c>
    </row>
    <row r="13" spans="1:11" ht="25.5">
      <c r="A13" s="10">
        <f t="shared" si="0"/>
        <v>7</v>
      </c>
      <c r="B13" s="44" t="s">
        <v>70</v>
      </c>
      <c r="C13" s="44" t="s">
        <v>32</v>
      </c>
      <c r="D13" s="57" t="s">
        <v>71</v>
      </c>
      <c r="E13" s="57" t="s">
        <v>71</v>
      </c>
      <c r="F13" s="58">
        <v>100</v>
      </c>
      <c r="G13" s="50">
        <v>7632</v>
      </c>
      <c r="H13" s="50">
        <v>7632</v>
      </c>
      <c r="I13" s="50">
        <v>0</v>
      </c>
      <c r="J13" s="59" t="s">
        <v>15</v>
      </c>
      <c r="K13" s="60" t="s">
        <v>60</v>
      </c>
    </row>
    <row r="14" spans="1:11" ht="25.5">
      <c r="A14" s="10">
        <f t="shared" si="0"/>
        <v>8</v>
      </c>
      <c r="B14" s="44" t="s">
        <v>221</v>
      </c>
      <c r="C14" s="44" t="s">
        <v>32</v>
      </c>
      <c r="D14" s="57" t="s">
        <v>71</v>
      </c>
      <c r="E14" s="57" t="s">
        <v>71</v>
      </c>
      <c r="F14" s="58">
        <v>100</v>
      </c>
      <c r="G14" s="50">
        <v>3590</v>
      </c>
      <c r="H14" s="50">
        <v>3590</v>
      </c>
      <c r="I14" s="50">
        <v>0</v>
      </c>
      <c r="J14" s="59" t="s">
        <v>15</v>
      </c>
      <c r="K14" s="60" t="s">
        <v>60</v>
      </c>
    </row>
    <row r="15" spans="1:11" ht="25.5">
      <c r="A15" s="10">
        <f t="shared" si="0"/>
        <v>9</v>
      </c>
      <c r="B15" s="44" t="s">
        <v>76</v>
      </c>
      <c r="C15" s="44" t="s">
        <v>32</v>
      </c>
      <c r="D15" s="57" t="s">
        <v>72</v>
      </c>
      <c r="E15" s="57" t="s">
        <v>72</v>
      </c>
      <c r="F15" s="58">
        <v>100</v>
      </c>
      <c r="G15" s="50">
        <v>2854</v>
      </c>
      <c r="H15" s="50">
        <v>2854</v>
      </c>
      <c r="I15" s="50">
        <v>0</v>
      </c>
      <c r="J15" s="59" t="s">
        <v>15</v>
      </c>
      <c r="K15" s="60" t="s">
        <v>60</v>
      </c>
    </row>
    <row r="16" spans="1:11" ht="25.5">
      <c r="A16" s="10">
        <f t="shared" si="0"/>
        <v>10</v>
      </c>
      <c r="B16" s="61" t="s">
        <v>218</v>
      </c>
      <c r="C16" s="61" t="s">
        <v>32</v>
      </c>
      <c r="D16" s="62">
        <v>40836</v>
      </c>
      <c r="E16" s="62">
        <v>40836</v>
      </c>
      <c r="F16" s="55">
        <v>100</v>
      </c>
      <c r="G16" s="51">
        <v>30610</v>
      </c>
      <c r="H16" s="51">
        <v>30610</v>
      </c>
      <c r="I16" s="50">
        <v>0</v>
      </c>
      <c r="J16" s="59" t="s">
        <v>15</v>
      </c>
      <c r="K16" s="60" t="s">
        <v>60</v>
      </c>
    </row>
    <row r="17" spans="1:11" ht="25.5">
      <c r="A17" s="10">
        <f t="shared" si="0"/>
        <v>11</v>
      </c>
      <c r="B17" s="44" t="s">
        <v>77</v>
      </c>
      <c r="C17" s="44" t="s">
        <v>32</v>
      </c>
      <c r="D17" s="57" t="s">
        <v>78</v>
      </c>
      <c r="E17" s="57" t="s">
        <v>78</v>
      </c>
      <c r="F17" s="58">
        <v>100</v>
      </c>
      <c r="G17" s="50">
        <v>4650</v>
      </c>
      <c r="H17" s="50">
        <v>4650</v>
      </c>
      <c r="I17" s="50">
        <v>0</v>
      </c>
      <c r="J17" s="59" t="s">
        <v>15</v>
      </c>
      <c r="K17" s="60" t="s">
        <v>60</v>
      </c>
    </row>
    <row r="18" spans="1:11" ht="25.5">
      <c r="A18" s="10">
        <f t="shared" si="0"/>
        <v>12</v>
      </c>
      <c r="B18" s="44" t="s">
        <v>79</v>
      </c>
      <c r="C18" s="44" t="s">
        <v>32</v>
      </c>
      <c r="D18" s="57" t="s">
        <v>78</v>
      </c>
      <c r="E18" s="57" t="s">
        <v>78</v>
      </c>
      <c r="F18" s="58">
        <v>100</v>
      </c>
      <c r="G18" s="50">
        <v>23550</v>
      </c>
      <c r="H18" s="50">
        <v>23550</v>
      </c>
      <c r="I18" s="50">
        <v>0</v>
      </c>
      <c r="J18" s="59" t="s">
        <v>15</v>
      </c>
      <c r="K18" s="60" t="s">
        <v>60</v>
      </c>
    </row>
    <row r="19" spans="1:11" ht="25.5">
      <c r="A19" s="10">
        <f t="shared" si="0"/>
        <v>13</v>
      </c>
      <c r="B19" s="44" t="s">
        <v>80</v>
      </c>
      <c r="C19" s="44" t="s">
        <v>32</v>
      </c>
      <c r="D19" s="57" t="s">
        <v>81</v>
      </c>
      <c r="E19" s="57" t="s">
        <v>81</v>
      </c>
      <c r="F19" s="58">
        <v>100</v>
      </c>
      <c r="G19" s="50">
        <v>7106</v>
      </c>
      <c r="H19" s="50">
        <v>7106</v>
      </c>
      <c r="I19" s="50">
        <v>0</v>
      </c>
      <c r="J19" s="59" t="s">
        <v>15</v>
      </c>
      <c r="K19" s="60" t="s">
        <v>60</v>
      </c>
    </row>
    <row r="20" spans="1:11" ht="25.5">
      <c r="A20" s="10">
        <f t="shared" si="0"/>
        <v>14</v>
      </c>
      <c r="B20" s="44" t="s">
        <v>82</v>
      </c>
      <c r="C20" s="44" t="s">
        <v>32</v>
      </c>
      <c r="D20" s="63">
        <v>41204</v>
      </c>
      <c r="E20" s="63">
        <v>41204</v>
      </c>
      <c r="F20" s="58">
        <v>100</v>
      </c>
      <c r="G20" s="50">
        <v>12500</v>
      </c>
      <c r="H20" s="50">
        <v>12500</v>
      </c>
      <c r="I20" s="50">
        <v>0</v>
      </c>
      <c r="J20" s="59" t="s">
        <v>15</v>
      </c>
      <c r="K20" s="60" t="s">
        <v>60</v>
      </c>
    </row>
    <row r="21" spans="1:11" ht="25.5">
      <c r="A21" s="10">
        <f t="shared" si="0"/>
        <v>15</v>
      </c>
      <c r="B21" s="44" t="s">
        <v>83</v>
      </c>
      <c r="C21" s="44" t="s">
        <v>32</v>
      </c>
      <c r="D21" s="63">
        <v>41262</v>
      </c>
      <c r="E21" s="63">
        <v>41262</v>
      </c>
      <c r="F21" s="58">
        <v>100</v>
      </c>
      <c r="G21" s="50">
        <v>12000</v>
      </c>
      <c r="H21" s="50">
        <v>12000</v>
      </c>
      <c r="I21" s="50">
        <v>0</v>
      </c>
      <c r="J21" s="59" t="s">
        <v>15</v>
      </c>
      <c r="K21" s="60" t="s">
        <v>60</v>
      </c>
    </row>
    <row r="22" spans="1:11" ht="25.5">
      <c r="A22" s="10">
        <f t="shared" si="0"/>
        <v>16</v>
      </c>
      <c r="B22" s="44" t="s">
        <v>89</v>
      </c>
      <c r="C22" s="44" t="s">
        <v>32</v>
      </c>
      <c r="D22" s="57" t="s">
        <v>87</v>
      </c>
      <c r="E22" s="57" t="s">
        <v>88</v>
      </c>
      <c r="F22" s="58">
        <v>100</v>
      </c>
      <c r="G22" s="50">
        <v>17500</v>
      </c>
      <c r="H22" s="50">
        <v>17500</v>
      </c>
      <c r="I22" s="50">
        <v>0</v>
      </c>
      <c r="J22" s="59" t="s">
        <v>15</v>
      </c>
      <c r="K22" s="60" t="s">
        <v>60</v>
      </c>
    </row>
    <row r="23" spans="1:11" ht="25.5">
      <c r="A23" s="10">
        <f t="shared" si="0"/>
        <v>17</v>
      </c>
      <c r="B23" s="44" t="s">
        <v>86</v>
      </c>
      <c r="C23" s="44" t="s">
        <v>32</v>
      </c>
      <c r="D23" s="57" t="s">
        <v>87</v>
      </c>
      <c r="E23" s="57" t="s">
        <v>88</v>
      </c>
      <c r="F23" s="58">
        <v>100</v>
      </c>
      <c r="G23" s="50">
        <v>13700</v>
      </c>
      <c r="H23" s="50">
        <v>13700</v>
      </c>
      <c r="I23" s="50">
        <v>0</v>
      </c>
      <c r="J23" s="59" t="s">
        <v>15</v>
      </c>
      <c r="K23" s="60" t="s">
        <v>60</v>
      </c>
    </row>
    <row r="24" spans="1:11" ht="25.5">
      <c r="A24" s="10">
        <f t="shared" si="0"/>
        <v>18</v>
      </c>
      <c r="B24" s="44" t="s">
        <v>220</v>
      </c>
      <c r="C24" s="44" t="s">
        <v>32</v>
      </c>
      <c r="D24" s="57" t="s">
        <v>91</v>
      </c>
      <c r="E24" s="57" t="s">
        <v>91</v>
      </c>
      <c r="F24" s="58">
        <v>100</v>
      </c>
      <c r="G24" s="50">
        <v>5000</v>
      </c>
      <c r="H24" s="50">
        <v>5000</v>
      </c>
      <c r="I24" s="50">
        <v>0</v>
      </c>
      <c r="J24" s="59" t="s">
        <v>15</v>
      </c>
      <c r="K24" s="60" t="s">
        <v>60</v>
      </c>
    </row>
    <row r="25" spans="1:11" ht="25.5">
      <c r="A25" s="10">
        <f t="shared" si="0"/>
        <v>19</v>
      </c>
      <c r="B25" s="44" t="s">
        <v>86</v>
      </c>
      <c r="C25" s="44" t="s">
        <v>32</v>
      </c>
      <c r="D25" s="57" t="s">
        <v>93</v>
      </c>
      <c r="E25" s="57" t="s">
        <v>93</v>
      </c>
      <c r="F25" s="58">
        <v>100</v>
      </c>
      <c r="G25" s="50">
        <v>36890</v>
      </c>
      <c r="H25" s="50">
        <v>36890</v>
      </c>
      <c r="I25" s="50">
        <v>0</v>
      </c>
      <c r="J25" s="59" t="s">
        <v>15</v>
      </c>
      <c r="K25" s="60" t="s">
        <v>60</v>
      </c>
    </row>
    <row r="26" spans="1:11" ht="25.5">
      <c r="A26" s="10">
        <f t="shared" si="0"/>
        <v>20</v>
      </c>
      <c r="B26" s="44" t="s">
        <v>216</v>
      </c>
      <c r="C26" s="44" t="s">
        <v>32</v>
      </c>
      <c r="D26" s="57" t="s">
        <v>92</v>
      </c>
      <c r="E26" s="57" t="s">
        <v>92</v>
      </c>
      <c r="F26" s="58">
        <v>100</v>
      </c>
      <c r="G26" s="50">
        <v>4250</v>
      </c>
      <c r="H26" s="50">
        <v>4250</v>
      </c>
      <c r="I26" s="50">
        <v>0</v>
      </c>
      <c r="J26" s="59" t="s">
        <v>15</v>
      </c>
      <c r="K26" s="60" t="s">
        <v>60</v>
      </c>
    </row>
    <row r="27" spans="1:11" ht="25.5">
      <c r="A27" s="10">
        <f t="shared" si="0"/>
        <v>21</v>
      </c>
      <c r="B27" s="44" t="s">
        <v>94</v>
      </c>
      <c r="C27" s="44" t="s">
        <v>32</v>
      </c>
      <c r="D27" s="63">
        <v>41988</v>
      </c>
      <c r="E27" s="63">
        <v>41988</v>
      </c>
      <c r="F27" s="58">
        <v>100</v>
      </c>
      <c r="G27" s="50">
        <v>2883</v>
      </c>
      <c r="H27" s="50">
        <v>2883</v>
      </c>
      <c r="I27" s="50">
        <v>0</v>
      </c>
      <c r="J27" s="59" t="s">
        <v>15</v>
      </c>
      <c r="K27" s="60" t="s">
        <v>60</v>
      </c>
    </row>
    <row r="28" spans="1:11" ht="25.5">
      <c r="A28" s="10">
        <f t="shared" si="0"/>
        <v>22</v>
      </c>
      <c r="B28" s="44" t="s">
        <v>215</v>
      </c>
      <c r="C28" s="44" t="s">
        <v>32</v>
      </c>
      <c r="D28" s="57" t="s">
        <v>93</v>
      </c>
      <c r="E28" s="57" t="s">
        <v>93</v>
      </c>
      <c r="F28" s="58">
        <v>100</v>
      </c>
      <c r="G28" s="64">
        <v>3750</v>
      </c>
      <c r="H28" s="64">
        <v>3750</v>
      </c>
      <c r="I28" s="50">
        <v>0</v>
      </c>
      <c r="J28" s="59" t="s">
        <v>15</v>
      </c>
      <c r="K28" s="60" t="s">
        <v>60</v>
      </c>
    </row>
    <row r="29" spans="1:11" ht="25.5">
      <c r="A29" s="10">
        <f t="shared" si="0"/>
        <v>23</v>
      </c>
      <c r="B29" s="44" t="s">
        <v>219</v>
      </c>
      <c r="C29" s="44" t="s">
        <v>32</v>
      </c>
      <c r="D29" s="57" t="s">
        <v>93</v>
      </c>
      <c r="E29" s="57" t="s">
        <v>93</v>
      </c>
      <c r="F29" s="58">
        <v>100</v>
      </c>
      <c r="G29" s="64">
        <v>3750</v>
      </c>
      <c r="H29" s="64">
        <v>3750</v>
      </c>
      <c r="I29" s="50">
        <v>0</v>
      </c>
      <c r="J29" s="59" t="s">
        <v>15</v>
      </c>
      <c r="K29" s="60" t="s">
        <v>60</v>
      </c>
    </row>
    <row r="30" spans="1:11" ht="25.5" hidden="1">
      <c r="A30" s="10">
        <f aca="true" t="shared" si="1" ref="A30:A46">A29+1</f>
        <v>24</v>
      </c>
      <c r="B30" s="44"/>
      <c r="C30" s="40"/>
      <c r="D30" s="12"/>
      <c r="E30" s="12"/>
      <c r="F30" s="10"/>
      <c r="G30" s="13"/>
      <c r="H30" s="13"/>
      <c r="I30" s="13">
        <v>0</v>
      </c>
      <c r="J30" s="42" t="s">
        <v>15</v>
      </c>
      <c r="K30" s="20" t="s">
        <v>60</v>
      </c>
    </row>
    <row r="31" spans="1:11" ht="25.5" hidden="1">
      <c r="A31" s="10">
        <f t="shared" si="1"/>
        <v>25</v>
      </c>
      <c r="B31" s="44"/>
      <c r="C31" s="40"/>
      <c r="D31" s="12"/>
      <c r="E31" s="12"/>
      <c r="F31" s="10"/>
      <c r="G31" s="13"/>
      <c r="H31" s="13"/>
      <c r="I31" s="13">
        <v>0</v>
      </c>
      <c r="J31" s="42" t="s">
        <v>15</v>
      </c>
      <c r="K31" s="20" t="s">
        <v>60</v>
      </c>
    </row>
    <row r="32" spans="1:11" ht="25.5" hidden="1">
      <c r="A32" s="10">
        <f t="shared" si="1"/>
        <v>26</v>
      </c>
      <c r="B32" s="44"/>
      <c r="C32" s="40"/>
      <c r="D32" s="12"/>
      <c r="E32" s="12"/>
      <c r="F32" s="10"/>
      <c r="G32" s="13"/>
      <c r="H32" s="13"/>
      <c r="I32" s="13">
        <v>0</v>
      </c>
      <c r="J32" s="42" t="s">
        <v>15</v>
      </c>
      <c r="K32" s="20" t="s">
        <v>60</v>
      </c>
    </row>
    <row r="33" spans="1:11" ht="25.5" hidden="1">
      <c r="A33" s="10">
        <f t="shared" si="1"/>
        <v>27</v>
      </c>
      <c r="B33" s="40"/>
      <c r="C33" s="40"/>
      <c r="D33" s="12"/>
      <c r="E33" s="12"/>
      <c r="F33" s="10"/>
      <c r="G33" s="13"/>
      <c r="H33" s="13"/>
      <c r="I33" s="13">
        <v>0</v>
      </c>
      <c r="J33" s="42" t="s">
        <v>15</v>
      </c>
      <c r="K33" s="20" t="s">
        <v>60</v>
      </c>
    </row>
    <row r="34" spans="1:11" ht="25.5" hidden="1">
      <c r="A34" s="10">
        <f t="shared" si="1"/>
        <v>28</v>
      </c>
      <c r="B34" s="40"/>
      <c r="C34" s="40"/>
      <c r="D34" s="12"/>
      <c r="E34" s="12"/>
      <c r="F34" s="10"/>
      <c r="G34" s="13"/>
      <c r="H34" s="13"/>
      <c r="I34" s="13">
        <v>0</v>
      </c>
      <c r="J34" s="42" t="s">
        <v>15</v>
      </c>
      <c r="K34" s="20" t="s">
        <v>60</v>
      </c>
    </row>
    <row r="35" spans="1:11" ht="25.5" hidden="1">
      <c r="A35" s="10">
        <f t="shared" si="1"/>
        <v>29</v>
      </c>
      <c r="B35" s="40"/>
      <c r="C35" s="40"/>
      <c r="D35" s="12"/>
      <c r="E35" s="12"/>
      <c r="F35" s="10"/>
      <c r="G35" s="13"/>
      <c r="H35" s="13"/>
      <c r="I35" s="13">
        <v>0</v>
      </c>
      <c r="J35" s="42" t="s">
        <v>15</v>
      </c>
      <c r="K35" s="20" t="s">
        <v>60</v>
      </c>
    </row>
    <row r="36" spans="1:11" ht="24" customHeight="1" hidden="1">
      <c r="A36" s="10">
        <f t="shared" si="1"/>
        <v>30</v>
      </c>
      <c r="B36" s="40"/>
      <c r="C36" s="40"/>
      <c r="D36" s="12"/>
      <c r="E36" s="12"/>
      <c r="F36" s="10"/>
      <c r="G36" s="13"/>
      <c r="H36" s="13"/>
      <c r="I36" s="13">
        <v>0</v>
      </c>
      <c r="J36" s="42" t="s">
        <v>15</v>
      </c>
      <c r="K36" s="20"/>
    </row>
    <row r="37" spans="1:11" ht="12.75" hidden="1">
      <c r="A37" s="10">
        <f t="shared" si="1"/>
        <v>31</v>
      </c>
      <c r="B37" s="40"/>
      <c r="C37" s="40"/>
      <c r="D37" s="12"/>
      <c r="E37" s="12"/>
      <c r="F37" s="10"/>
      <c r="G37" s="13"/>
      <c r="H37" s="13"/>
      <c r="I37" s="13">
        <v>0</v>
      </c>
      <c r="J37" s="42" t="s">
        <v>15</v>
      </c>
      <c r="K37" s="20"/>
    </row>
    <row r="38" spans="1:11" ht="12.75" hidden="1">
      <c r="A38" s="10">
        <f t="shared" si="1"/>
        <v>32</v>
      </c>
      <c r="B38" s="40"/>
      <c r="C38" s="40"/>
      <c r="D38" s="12"/>
      <c r="E38" s="12"/>
      <c r="F38" s="10"/>
      <c r="G38" s="13"/>
      <c r="H38" s="13"/>
      <c r="I38" s="13">
        <v>0</v>
      </c>
      <c r="J38" s="42" t="s">
        <v>15</v>
      </c>
      <c r="K38" s="20"/>
    </row>
    <row r="39" spans="1:11" ht="12.75" hidden="1">
      <c r="A39" s="10">
        <f t="shared" si="1"/>
        <v>33</v>
      </c>
      <c r="B39" s="40"/>
      <c r="C39" s="40"/>
      <c r="D39" s="12"/>
      <c r="E39" s="12"/>
      <c r="F39" s="10"/>
      <c r="G39" s="13"/>
      <c r="H39" s="13"/>
      <c r="I39" s="13">
        <v>0</v>
      </c>
      <c r="J39" s="42" t="s">
        <v>15</v>
      </c>
      <c r="K39" s="20"/>
    </row>
    <row r="40" spans="1:11" ht="12.75" hidden="1">
      <c r="A40" s="10">
        <f t="shared" si="1"/>
        <v>34</v>
      </c>
      <c r="B40" s="40"/>
      <c r="C40" s="40"/>
      <c r="D40" s="12"/>
      <c r="E40" s="12"/>
      <c r="F40" s="10"/>
      <c r="G40" s="13"/>
      <c r="H40" s="13"/>
      <c r="I40" s="13">
        <v>0</v>
      </c>
      <c r="J40" s="42" t="s">
        <v>15</v>
      </c>
      <c r="K40" s="20"/>
    </row>
    <row r="41" spans="1:11" ht="12.75" hidden="1">
      <c r="A41" s="10">
        <f t="shared" si="1"/>
        <v>35</v>
      </c>
      <c r="B41" s="40"/>
      <c r="C41" s="40"/>
      <c r="D41" s="12"/>
      <c r="E41" s="12"/>
      <c r="F41" s="10"/>
      <c r="G41" s="13"/>
      <c r="H41" s="13"/>
      <c r="I41" s="13">
        <v>0</v>
      </c>
      <c r="J41" s="42" t="s">
        <v>15</v>
      </c>
      <c r="K41" s="20"/>
    </row>
    <row r="42" spans="1:11" ht="12.75" hidden="1">
      <c r="A42" s="10">
        <f t="shared" si="1"/>
        <v>36</v>
      </c>
      <c r="B42" s="40"/>
      <c r="C42" s="40"/>
      <c r="D42" s="12"/>
      <c r="E42" s="12"/>
      <c r="F42" s="10"/>
      <c r="G42" s="13"/>
      <c r="H42" s="13"/>
      <c r="I42" s="13">
        <v>0</v>
      </c>
      <c r="J42" s="42" t="s">
        <v>15</v>
      </c>
      <c r="K42" s="20"/>
    </row>
    <row r="43" spans="1:11" ht="12.75" hidden="1">
      <c r="A43" s="10">
        <f t="shared" si="1"/>
        <v>37</v>
      </c>
      <c r="B43" s="40"/>
      <c r="C43" s="40"/>
      <c r="D43" s="12"/>
      <c r="E43" s="12"/>
      <c r="F43" s="10"/>
      <c r="G43" s="13"/>
      <c r="H43" s="13"/>
      <c r="I43" s="13">
        <v>0</v>
      </c>
      <c r="J43" s="42" t="s">
        <v>15</v>
      </c>
      <c r="K43" s="20"/>
    </row>
    <row r="44" spans="1:11" ht="12.75" hidden="1">
      <c r="A44" s="10">
        <f t="shared" si="1"/>
        <v>38</v>
      </c>
      <c r="B44" s="40"/>
      <c r="C44" s="40"/>
      <c r="D44" s="12"/>
      <c r="E44" s="12"/>
      <c r="F44" s="10"/>
      <c r="G44" s="13"/>
      <c r="H44" s="13"/>
      <c r="I44" s="13">
        <v>0</v>
      </c>
      <c r="J44" s="42" t="s">
        <v>15</v>
      </c>
      <c r="K44" s="20"/>
    </row>
    <row r="45" spans="1:11" ht="12.75" hidden="1">
      <c r="A45" s="10">
        <f t="shared" si="1"/>
        <v>39</v>
      </c>
      <c r="B45" s="40"/>
      <c r="C45" s="40"/>
      <c r="D45" s="12"/>
      <c r="E45" s="12"/>
      <c r="F45" s="10"/>
      <c r="G45" s="13"/>
      <c r="H45" s="13"/>
      <c r="I45" s="13">
        <v>0</v>
      </c>
      <c r="J45" s="42" t="s">
        <v>15</v>
      </c>
      <c r="K45" s="20"/>
    </row>
    <row r="46" spans="1:11" ht="12.75" hidden="1">
      <c r="A46" s="10">
        <f t="shared" si="1"/>
        <v>40</v>
      </c>
      <c r="B46" s="40"/>
      <c r="C46" s="40"/>
      <c r="D46" s="12"/>
      <c r="E46" s="12"/>
      <c r="F46" s="10"/>
      <c r="G46" s="13"/>
      <c r="H46" s="13"/>
      <c r="I46" s="13">
        <v>0</v>
      </c>
      <c r="J46" s="42" t="s">
        <v>15</v>
      </c>
      <c r="K46" s="20"/>
    </row>
    <row r="47" spans="1:11" ht="12.75">
      <c r="A47" s="4"/>
      <c r="B47" s="6"/>
      <c r="C47" s="6"/>
      <c r="D47" s="5"/>
      <c r="E47" s="5"/>
      <c r="F47" s="5" t="s">
        <v>25</v>
      </c>
      <c r="G47" s="13">
        <f>SUM(G7:G29)</f>
        <v>252045.15</v>
      </c>
      <c r="H47" s="13">
        <f>SUM(H7:H29)</f>
        <v>252045.15</v>
      </c>
      <c r="I47" s="13">
        <f>SUM(I8:I46)</f>
        <v>0</v>
      </c>
      <c r="J47" s="6"/>
      <c r="K47" s="6"/>
    </row>
    <row r="48" spans="1:11" ht="12.75">
      <c r="A48" s="4"/>
      <c r="B48" s="6"/>
      <c r="C48" s="6"/>
      <c r="D48" s="5"/>
      <c r="E48" s="5"/>
      <c r="F48" s="5"/>
      <c r="G48" s="5"/>
      <c r="H48" s="5"/>
      <c r="I48" s="5"/>
      <c r="J48" s="6"/>
      <c r="K48" s="6"/>
    </row>
    <row r="49" spans="1:11" ht="12.75">
      <c r="A49" s="4"/>
      <c r="B49" s="43" t="s">
        <v>33</v>
      </c>
      <c r="C49" s="6"/>
      <c r="D49" s="5"/>
      <c r="E49" s="5"/>
      <c r="F49" s="5"/>
      <c r="G49" s="45"/>
      <c r="H49" s="5"/>
      <c r="I49" s="5"/>
      <c r="J49" s="6"/>
      <c r="K49" s="6"/>
    </row>
    <row r="50" spans="1:11" ht="12.75">
      <c r="A50" s="4"/>
      <c r="B50" s="4"/>
      <c r="C50" s="4"/>
      <c r="D50" s="5"/>
      <c r="E50" s="5"/>
      <c r="F50" s="5"/>
      <c r="G50" s="56"/>
      <c r="H50" s="56"/>
      <c r="I50" s="5"/>
      <c r="J50" s="4"/>
      <c r="K50" s="4"/>
    </row>
    <row r="51" spans="1:11" ht="12.75">
      <c r="A51" s="4"/>
      <c r="B51" s="4"/>
      <c r="C51" s="4"/>
      <c r="D51" s="5"/>
      <c r="E51" s="5"/>
      <c r="F51" s="5"/>
      <c r="G51" s="5"/>
      <c r="H51" s="5"/>
      <c r="I51" s="5"/>
      <c r="J51" s="4"/>
      <c r="K51" s="4"/>
    </row>
    <row r="52" spans="7:8" ht="12.75">
      <c r="G52" s="3"/>
      <c r="H52" s="3"/>
    </row>
    <row r="54" ht="12.75">
      <c r="G54" s="52"/>
    </row>
    <row r="55" ht="12.75">
      <c r="G55" s="3"/>
    </row>
  </sheetData>
  <sheetProtection/>
  <mergeCells count="3">
    <mergeCell ref="A1:K1"/>
    <mergeCell ref="A2:K2"/>
    <mergeCell ref="A3:K3"/>
  </mergeCells>
  <printOptions/>
  <pageMargins left="0.1968503937007874" right="0.1968503937007874" top="0.7874015748031497" bottom="0.1968503937007874" header="0.7086614173228347" footer="0.1181102362204724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zoomScalePageLayoutView="0" workbookViewId="0" topLeftCell="A1">
      <selection activeCell="A1" sqref="A1:K98"/>
    </sheetView>
  </sheetViews>
  <sheetFormatPr defaultColWidth="9.140625" defaultRowHeight="12.75"/>
  <cols>
    <col min="1" max="1" width="5.140625" style="0" customWidth="1"/>
    <col min="2" max="2" width="29.421875" style="0" customWidth="1"/>
    <col min="3" max="3" width="19.140625" style="0" customWidth="1"/>
    <col min="4" max="5" width="12.8515625" style="1" customWidth="1"/>
    <col min="6" max="7" width="13.140625" style="1" customWidth="1"/>
    <col min="8" max="9" width="11.57421875" style="1" customWidth="1"/>
    <col min="10" max="10" width="14.140625" style="0" customWidth="1"/>
    <col min="11" max="11" width="15.28125" style="0" customWidth="1"/>
  </cols>
  <sheetData>
    <row r="1" spans="1:15" ht="15.75">
      <c r="A1" s="83" t="s">
        <v>30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65"/>
      <c r="M1" s="65"/>
      <c r="N1" s="65"/>
      <c r="O1" s="65"/>
    </row>
    <row r="2" spans="1:15" ht="15.75">
      <c r="A2" s="83" t="s">
        <v>31</v>
      </c>
      <c r="B2" s="83"/>
      <c r="C2" s="83"/>
      <c r="D2" s="83"/>
      <c r="E2" s="83"/>
      <c r="F2" s="83"/>
      <c r="G2" s="83"/>
      <c r="H2" s="83"/>
      <c r="I2" s="83"/>
      <c r="J2" s="83"/>
      <c r="K2" s="66"/>
      <c r="L2" s="65"/>
      <c r="M2" s="65"/>
      <c r="N2" s="65"/>
      <c r="O2" s="65"/>
    </row>
    <row r="3" spans="1:15" ht="15.75">
      <c r="A3" s="83" t="s">
        <v>95</v>
      </c>
      <c r="B3" s="83"/>
      <c r="C3" s="83"/>
      <c r="D3" s="83"/>
      <c r="E3" s="83"/>
      <c r="F3" s="83"/>
      <c r="G3" s="83"/>
      <c r="H3" s="83"/>
      <c r="I3" s="83"/>
      <c r="J3" s="83"/>
      <c r="K3" s="66"/>
      <c r="L3" s="65"/>
      <c r="M3" s="65"/>
      <c r="N3" s="65"/>
      <c r="O3" s="65"/>
    </row>
    <row r="4" spans="1:15" ht="12.75">
      <c r="A4" s="66"/>
      <c r="B4" s="66"/>
      <c r="C4" s="66"/>
      <c r="D4" s="67"/>
      <c r="E4" s="67"/>
      <c r="F4" s="67"/>
      <c r="G4" s="67"/>
      <c r="H4" s="67"/>
      <c r="I4" s="67"/>
      <c r="J4" s="66"/>
      <c r="K4" s="66"/>
      <c r="L4" s="65"/>
      <c r="M4" s="65"/>
      <c r="N4" s="65"/>
      <c r="O4" s="65"/>
    </row>
    <row r="5" spans="1:15" ht="38.25">
      <c r="A5" s="68" t="s">
        <v>0</v>
      </c>
      <c r="B5" s="55" t="s">
        <v>1</v>
      </c>
      <c r="C5" s="68" t="s">
        <v>3</v>
      </c>
      <c r="D5" s="68" t="s">
        <v>23</v>
      </c>
      <c r="E5" s="68" t="s">
        <v>24</v>
      </c>
      <c r="F5" s="68" t="s">
        <v>6</v>
      </c>
      <c r="G5" s="68" t="s">
        <v>7</v>
      </c>
      <c r="H5" s="68" t="s">
        <v>46</v>
      </c>
      <c r="I5" s="68" t="s">
        <v>8</v>
      </c>
      <c r="J5" s="68" t="s">
        <v>11</v>
      </c>
      <c r="K5" s="68" t="s">
        <v>26</v>
      </c>
      <c r="L5" s="65"/>
      <c r="M5" s="65"/>
      <c r="N5" s="65"/>
      <c r="O5" s="65"/>
    </row>
    <row r="6" spans="1:15" ht="12.75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  <c r="J6" s="58">
        <v>10</v>
      </c>
      <c r="K6" s="58">
        <v>11</v>
      </c>
      <c r="L6" s="65"/>
      <c r="M6" s="65"/>
      <c r="N6" s="65"/>
      <c r="O6" s="65"/>
    </row>
    <row r="7" spans="1:15" ht="25.5">
      <c r="A7" s="58">
        <v>1</v>
      </c>
      <c r="B7" s="61" t="s">
        <v>97</v>
      </c>
      <c r="C7" s="61" t="s">
        <v>32</v>
      </c>
      <c r="D7" s="62">
        <v>40211</v>
      </c>
      <c r="E7" s="62">
        <v>40211</v>
      </c>
      <c r="F7" s="55">
        <v>100</v>
      </c>
      <c r="G7" s="51">
        <v>9180</v>
      </c>
      <c r="H7" s="51">
        <v>9180</v>
      </c>
      <c r="I7" s="51">
        <f aca="true" t="shared" si="0" ref="I7:I13">G7-H7</f>
        <v>0</v>
      </c>
      <c r="J7" s="69" t="s">
        <v>15</v>
      </c>
      <c r="K7" s="61" t="s">
        <v>60</v>
      </c>
      <c r="L7" s="65"/>
      <c r="M7" s="65"/>
      <c r="N7" s="65"/>
      <c r="O7" s="65"/>
    </row>
    <row r="8" spans="1:15" ht="25.5">
      <c r="A8" s="58">
        <f aca="true" t="shared" si="1" ref="A8:A82">A7+1</f>
        <v>2</v>
      </c>
      <c r="B8" s="61" t="s">
        <v>190</v>
      </c>
      <c r="C8" s="61" t="s">
        <v>32</v>
      </c>
      <c r="D8" s="62">
        <v>40211</v>
      </c>
      <c r="E8" s="62">
        <v>40211</v>
      </c>
      <c r="F8" s="55">
        <v>100</v>
      </c>
      <c r="G8" s="51">
        <v>10200</v>
      </c>
      <c r="H8" s="51">
        <v>10200</v>
      </c>
      <c r="I8" s="51">
        <f t="shared" si="0"/>
        <v>0</v>
      </c>
      <c r="J8" s="69" t="s">
        <v>15</v>
      </c>
      <c r="K8" s="61" t="s">
        <v>60</v>
      </c>
      <c r="L8" s="65"/>
      <c r="M8" s="65"/>
      <c r="N8" s="65"/>
      <c r="O8" s="65"/>
    </row>
    <row r="9" spans="1:15" ht="25.5">
      <c r="A9" s="58">
        <f t="shared" si="1"/>
        <v>3</v>
      </c>
      <c r="B9" s="61" t="s">
        <v>190</v>
      </c>
      <c r="C9" s="61" t="s">
        <v>32</v>
      </c>
      <c r="D9" s="62">
        <v>40211</v>
      </c>
      <c r="E9" s="62">
        <v>40211</v>
      </c>
      <c r="F9" s="55">
        <v>100</v>
      </c>
      <c r="G9" s="51">
        <v>10200</v>
      </c>
      <c r="H9" s="51">
        <v>10200</v>
      </c>
      <c r="I9" s="51">
        <f t="shared" si="0"/>
        <v>0</v>
      </c>
      <c r="J9" s="69" t="s">
        <v>15</v>
      </c>
      <c r="K9" s="61" t="s">
        <v>60</v>
      </c>
      <c r="L9" s="65"/>
      <c r="M9" s="65"/>
      <c r="N9" s="65"/>
      <c r="O9" s="65"/>
    </row>
    <row r="10" spans="1:15" ht="25.5">
      <c r="A10" s="58">
        <f t="shared" si="1"/>
        <v>4</v>
      </c>
      <c r="B10" s="61" t="s">
        <v>190</v>
      </c>
      <c r="C10" s="61" t="s">
        <v>32</v>
      </c>
      <c r="D10" s="62">
        <v>40211</v>
      </c>
      <c r="E10" s="62">
        <v>40211</v>
      </c>
      <c r="F10" s="55">
        <v>100</v>
      </c>
      <c r="G10" s="51">
        <v>10200</v>
      </c>
      <c r="H10" s="51">
        <v>10200</v>
      </c>
      <c r="I10" s="51">
        <f>G10-H10</f>
        <v>0</v>
      </c>
      <c r="J10" s="69" t="s">
        <v>15</v>
      </c>
      <c r="K10" s="61" t="s">
        <v>60</v>
      </c>
      <c r="L10" s="65"/>
      <c r="M10" s="65"/>
      <c r="N10" s="65"/>
      <c r="O10" s="65"/>
    </row>
    <row r="11" spans="1:15" ht="25.5">
      <c r="A11" s="58">
        <f t="shared" si="1"/>
        <v>5</v>
      </c>
      <c r="B11" s="61" t="s">
        <v>99</v>
      </c>
      <c r="C11" s="61" t="s">
        <v>32</v>
      </c>
      <c r="D11" s="62">
        <v>40211</v>
      </c>
      <c r="E11" s="62">
        <v>40211</v>
      </c>
      <c r="F11" s="55">
        <v>100</v>
      </c>
      <c r="G11" s="51">
        <v>4085</v>
      </c>
      <c r="H11" s="51">
        <v>4085</v>
      </c>
      <c r="I11" s="51">
        <f t="shared" si="0"/>
        <v>0</v>
      </c>
      <c r="J11" s="69" t="s">
        <v>15</v>
      </c>
      <c r="K11" s="61" t="s">
        <v>60</v>
      </c>
      <c r="L11" s="65"/>
      <c r="M11" s="65"/>
      <c r="N11" s="65"/>
      <c r="O11" s="65"/>
    </row>
    <row r="12" spans="1:15" ht="25.5">
      <c r="A12" s="58">
        <f t="shared" si="1"/>
        <v>6</v>
      </c>
      <c r="B12" s="61" t="s">
        <v>194</v>
      </c>
      <c r="C12" s="61" t="s">
        <v>32</v>
      </c>
      <c r="D12" s="62">
        <v>40211</v>
      </c>
      <c r="E12" s="62">
        <v>40211</v>
      </c>
      <c r="F12" s="55">
        <v>100</v>
      </c>
      <c r="G12" s="51">
        <v>10800</v>
      </c>
      <c r="H12" s="51">
        <v>10800</v>
      </c>
      <c r="I12" s="51">
        <f t="shared" si="0"/>
        <v>0</v>
      </c>
      <c r="J12" s="69" t="s">
        <v>15</v>
      </c>
      <c r="K12" s="61" t="s">
        <v>60</v>
      </c>
      <c r="L12" s="65"/>
      <c r="M12" s="65"/>
      <c r="N12" s="65"/>
      <c r="O12" s="65"/>
    </row>
    <row r="13" spans="1:15" ht="25.5">
      <c r="A13" s="58">
        <f t="shared" si="1"/>
        <v>7</v>
      </c>
      <c r="B13" s="61" t="s">
        <v>96</v>
      </c>
      <c r="C13" s="61" t="s">
        <v>32</v>
      </c>
      <c r="D13" s="62">
        <v>40284</v>
      </c>
      <c r="E13" s="62">
        <v>40284</v>
      </c>
      <c r="F13" s="55">
        <v>100</v>
      </c>
      <c r="G13" s="51">
        <v>11572</v>
      </c>
      <c r="H13" s="51">
        <v>11572</v>
      </c>
      <c r="I13" s="51">
        <f t="shared" si="0"/>
        <v>0</v>
      </c>
      <c r="J13" s="69" t="s">
        <v>15</v>
      </c>
      <c r="K13" s="61" t="s">
        <v>60</v>
      </c>
      <c r="L13" s="65"/>
      <c r="M13" s="65"/>
      <c r="N13" s="65"/>
      <c r="O13" s="65"/>
    </row>
    <row r="14" spans="1:15" ht="25.5">
      <c r="A14" s="58">
        <f t="shared" si="1"/>
        <v>8</v>
      </c>
      <c r="B14" s="61" t="s">
        <v>195</v>
      </c>
      <c r="C14" s="61" t="s">
        <v>32</v>
      </c>
      <c r="D14" s="62">
        <v>40901</v>
      </c>
      <c r="E14" s="62">
        <v>40901</v>
      </c>
      <c r="F14" s="55">
        <v>100</v>
      </c>
      <c r="G14" s="51">
        <v>5000</v>
      </c>
      <c r="H14" s="51">
        <v>5000</v>
      </c>
      <c r="I14" s="51">
        <f aca="true" t="shared" si="2" ref="I14:I43">G14-H14</f>
        <v>0</v>
      </c>
      <c r="J14" s="69" t="s">
        <v>15</v>
      </c>
      <c r="K14" s="61" t="s">
        <v>60</v>
      </c>
      <c r="L14" s="65"/>
      <c r="M14" s="65"/>
      <c r="N14" s="65"/>
      <c r="O14" s="65"/>
    </row>
    <row r="15" spans="1:15" ht="25.5">
      <c r="A15" s="58"/>
      <c r="B15" s="61" t="s">
        <v>195</v>
      </c>
      <c r="C15" s="61" t="s">
        <v>32</v>
      </c>
      <c r="D15" s="62">
        <v>40901</v>
      </c>
      <c r="E15" s="62">
        <v>40901</v>
      </c>
      <c r="F15" s="55">
        <v>100</v>
      </c>
      <c r="G15" s="51">
        <v>5000</v>
      </c>
      <c r="H15" s="51">
        <v>5000</v>
      </c>
      <c r="I15" s="51">
        <f t="shared" si="2"/>
        <v>0</v>
      </c>
      <c r="J15" s="69" t="s">
        <v>15</v>
      </c>
      <c r="K15" s="61" t="s">
        <v>60</v>
      </c>
      <c r="L15" s="65"/>
      <c r="M15" s="65"/>
      <c r="N15" s="65"/>
      <c r="O15" s="65"/>
    </row>
    <row r="16" spans="1:15" ht="25.5">
      <c r="A16" s="58">
        <f>A14+1</f>
        <v>9</v>
      </c>
      <c r="B16" s="61" t="s">
        <v>122</v>
      </c>
      <c r="C16" s="61" t="s">
        <v>32</v>
      </c>
      <c r="D16" s="62">
        <v>40906</v>
      </c>
      <c r="E16" s="62">
        <v>40906</v>
      </c>
      <c r="F16" s="55">
        <v>100</v>
      </c>
      <c r="G16" s="51">
        <v>16013</v>
      </c>
      <c r="H16" s="51">
        <v>16013</v>
      </c>
      <c r="I16" s="51">
        <f t="shared" si="2"/>
        <v>0</v>
      </c>
      <c r="J16" s="69" t="s">
        <v>15</v>
      </c>
      <c r="K16" s="61" t="s">
        <v>60</v>
      </c>
      <c r="L16" s="65"/>
      <c r="M16" s="65"/>
      <c r="N16" s="65"/>
      <c r="O16" s="65"/>
    </row>
    <row r="17" spans="1:15" ht="25.5">
      <c r="A17" s="58">
        <f t="shared" si="1"/>
        <v>10</v>
      </c>
      <c r="B17" s="61" t="s">
        <v>191</v>
      </c>
      <c r="C17" s="61" t="s">
        <v>32</v>
      </c>
      <c r="D17" s="62">
        <v>40901</v>
      </c>
      <c r="E17" s="62">
        <v>40901</v>
      </c>
      <c r="F17" s="55">
        <v>100</v>
      </c>
      <c r="G17" s="51">
        <v>2956</v>
      </c>
      <c r="H17" s="51">
        <v>2956</v>
      </c>
      <c r="I17" s="51">
        <f>G17-H17</f>
        <v>0</v>
      </c>
      <c r="J17" s="69" t="s">
        <v>15</v>
      </c>
      <c r="K17" s="61" t="s">
        <v>60</v>
      </c>
      <c r="L17" s="65"/>
      <c r="M17" s="65"/>
      <c r="N17" s="65"/>
      <c r="O17" s="65"/>
    </row>
    <row r="18" spans="1:15" ht="25.5">
      <c r="A18" s="58">
        <f t="shared" si="1"/>
        <v>11</v>
      </c>
      <c r="B18" s="70" t="s">
        <v>103</v>
      </c>
      <c r="C18" s="61" t="s">
        <v>32</v>
      </c>
      <c r="D18" s="71" t="s">
        <v>78</v>
      </c>
      <c r="E18" s="71" t="s">
        <v>78</v>
      </c>
      <c r="F18" s="55">
        <v>100</v>
      </c>
      <c r="G18" s="51">
        <v>39100</v>
      </c>
      <c r="H18" s="51">
        <v>39100</v>
      </c>
      <c r="I18" s="51">
        <f t="shared" si="2"/>
        <v>0</v>
      </c>
      <c r="J18" s="69" t="s">
        <v>15</v>
      </c>
      <c r="K18" s="61" t="s">
        <v>60</v>
      </c>
      <c r="L18" s="65"/>
      <c r="M18" s="65"/>
      <c r="N18" s="65"/>
      <c r="O18" s="65"/>
    </row>
    <row r="19" spans="1:15" ht="25.5">
      <c r="A19" s="58">
        <f t="shared" si="1"/>
        <v>12</v>
      </c>
      <c r="B19" s="70" t="s">
        <v>104</v>
      </c>
      <c r="C19" s="61" t="s">
        <v>32</v>
      </c>
      <c r="D19" s="71" t="s">
        <v>78</v>
      </c>
      <c r="E19" s="71" t="s">
        <v>78</v>
      </c>
      <c r="F19" s="55">
        <v>100</v>
      </c>
      <c r="G19" s="51">
        <v>21000</v>
      </c>
      <c r="H19" s="51">
        <v>21000</v>
      </c>
      <c r="I19" s="51">
        <f t="shared" si="2"/>
        <v>0</v>
      </c>
      <c r="J19" s="69" t="s">
        <v>15</v>
      </c>
      <c r="K19" s="61" t="s">
        <v>60</v>
      </c>
      <c r="L19" s="65"/>
      <c r="M19" s="65"/>
      <c r="N19" s="65"/>
      <c r="O19" s="65"/>
    </row>
    <row r="20" spans="1:15" ht="25.5">
      <c r="A20" s="58">
        <f t="shared" si="1"/>
        <v>13</v>
      </c>
      <c r="B20" s="70" t="s">
        <v>114</v>
      </c>
      <c r="C20" s="61" t="s">
        <v>32</v>
      </c>
      <c r="D20" s="71" t="s">
        <v>65</v>
      </c>
      <c r="E20" s="71" t="s">
        <v>65</v>
      </c>
      <c r="F20" s="55">
        <v>100</v>
      </c>
      <c r="G20" s="51">
        <v>15390</v>
      </c>
      <c r="H20" s="51">
        <v>15390</v>
      </c>
      <c r="I20" s="51">
        <f t="shared" si="2"/>
        <v>0</v>
      </c>
      <c r="J20" s="69" t="s">
        <v>15</v>
      </c>
      <c r="K20" s="61" t="s">
        <v>60</v>
      </c>
      <c r="L20" s="65"/>
      <c r="M20" s="65"/>
      <c r="N20" s="65"/>
      <c r="O20" s="65"/>
    </row>
    <row r="21" spans="1:15" ht="25.5">
      <c r="A21" s="58">
        <f t="shared" si="1"/>
        <v>14</v>
      </c>
      <c r="B21" s="70" t="s">
        <v>115</v>
      </c>
      <c r="C21" s="61" t="s">
        <v>32</v>
      </c>
      <c r="D21" s="71" t="s">
        <v>65</v>
      </c>
      <c r="E21" s="71" t="s">
        <v>65</v>
      </c>
      <c r="F21" s="55">
        <v>100</v>
      </c>
      <c r="G21" s="51">
        <v>18300</v>
      </c>
      <c r="H21" s="51">
        <v>18300</v>
      </c>
      <c r="I21" s="51">
        <f t="shared" si="2"/>
        <v>0</v>
      </c>
      <c r="J21" s="69" t="s">
        <v>15</v>
      </c>
      <c r="K21" s="61" t="s">
        <v>60</v>
      </c>
      <c r="L21" s="65"/>
      <c r="M21" s="65"/>
      <c r="N21" s="65"/>
      <c r="O21" s="65"/>
    </row>
    <row r="22" spans="1:15" ht="25.5">
      <c r="A22" s="58">
        <f>A21+1</f>
        <v>15</v>
      </c>
      <c r="B22" s="61" t="s">
        <v>118</v>
      </c>
      <c r="C22" s="61" t="s">
        <v>32</v>
      </c>
      <c r="D22" s="62">
        <v>40659</v>
      </c>
      <c r="E22" s="62">
        <v>40659</v>
      </c>
      <c r="F22" s="55">
        <v>100</v>
      </c>
      <c r="G22" s="51">
        <v>2330</v>
      </c>
      <c r="H22" s="51">
        <v>2330</v>
      </c>
      <c r="I22" s="51">
        <f t="shared" si="2"/>
        <v>0</v>
      </c>
      <c r="J22" s="69" t="s">
        <v>15</v>
      </c>
      <c r="K22" s="61" t="s">
        <v>60</v>
      </c>
      <c r="L22" s="65"/>
      <c r="M22" s="65"/>
      <c r="N22" s="65"/>
      <c r="O22" s="65"/>
    </row>
    <row r="23" spans="1:15" ht="25.5">
      <c r="A23" s="58">
        <f>A22+1</f>
        <v>16</v>
      </c>
      <c r="B23" s="61" t="s">
        <v>211</v>
      </c>
      <c r="C23" s="61" t="s">
        <v>32</v>
      </c>
      <c r="D23" s="62">
        <v>40659</v>
      </c>
      <c r="E23" s="62">
        <v>40659</v>
      </c>
      <c r="F23" s="55">
        <v>100</v>
      </c>
      <c r="G23" s="51">
        <v>3400</v>
      </c>
      <c r="H23" s="51">
        <v>3400</v>
      </c>
      <c r="I23" s="51">
        <f t="shared" si="2"/>
        <v>0</v>
      </c>
      <c r="J23" s="69" t="s">
        <v>15</v>
      </c>
      <c r="K23" s="61" t="s">
        <v>60</v>
      </c>
      <c r="L23" s="65"/>
      <c r="M23" s="65"/>
      <c r="N23" s="65"/>
      <c r="O23" s="65"/>
    </row>
    <row r="24" spans="1:15" ht="25.5">
      <c r="A24" s="58">
        <f t="shared" si="1"/>
        <v>17</v>
      </c>
      <c r="B24" s="61" t="s">
        <v>120</v>
      </c>
      <c r="C24" s="61" t="s">
        <v>32</v>
      </c>
      <c r="D24" s="62">
        <v>40735</v>
      </c>
      <c r="E24" s="62">
        <v>40735</v>
      </c>
      <c r="F24" s="55">
        <v>100</v>
      </c>
      <c r="G24" s="51">
        <v>3600</v>
      </c>
      <c r="H24" s="51">
        <v>3600</v>
      </c>
      <c r="I24" s="51">
        <f t="shared" si="2"/>
        <v>0</v>
      </c>
      <c r="J24" s="69" t="s">
        <v>15</v>
      </c>
      <c r="K24" s="61" t="s">
        <v>60</v>
      </c>
      <c r="L24" s="65"/>
      <c r="M24" s="65"/>
      <c r="N24" s="65"/>
      <c r="O24" s="65"/>
    </row>
    <row r="25" spans="1:15" ht="25.5">
      <c r="A25" s="58">
        <f>A24+1</f>
        <v>18</v>
      </c>
      <c r="B25" s="61" t="s">
        <v>212</v>
      </c>
      <c r="C25" s="61" t="s">
        <v>32</v>
      </c>
      <c r="D25" s="62">
        <v>40735</v>
      </c>
      <c r="E25" s="62">
        <v>40735</v>
      </c>
      <c r="F25" s="55">
        <v>100</v>
      </c>
      <c r="G25" s="51">
        <v>7300</v>
      </c>
      <c r="H25" s="51">
        <v>7300</v>
      </c>
      <c r="I25" s="51">
        <f t="shared" si="2"/>
        <v>0</v>
      </c>
      <c r="J25" s="69" t="s">
        <v>15</v>
      </c>
      <c r="K25" s="61" t="s">
        <v>60</v>
      </c>
      <c r="L25" s="65"/>
      <c r="M25" s="65"/>
      <c r="N25" s="65"/>
      <c r="O25" s="65"/>
    </row>
    <row r="26" spans="1:15" ht="25.5">
      <c r="A26" s="58">
        <f>A25+1</f>
        <v>19</v>
      </c>
      <c r="B26" s="61" t="s">
        <v>133</v>
      </c>
      <c r="C26" s="61" t="s">
        <v>32</v>
      </c>
      <c r="D26" s="62">
        <v>40753</v>
      </c>
      <c r="E26" s="62">
        <v>40753</v>
      </c>
      <c r="F26" s="55">
        <v>100</v>
      </c>
      <c r="G26" s="51">
        <v>5978</v>
      </c>
      <c r="H26" s="51">
        <v>5978</v>
      </c>
      <c r="I26" s="51">
        <f t="shared" si="2"/>
        <v>0</v>
      </c>
      <c r="J26" s="69" t="s">
        <v>15</v>
      </c>
      <c r="K26" s="61" t="s">
        <v>60</v>
      </c>
      <c r="L26" s="65"/>
      <c r="M26" s="65"/>
      <c r="N26" s="65"/>
      <c r="O26" s="65"/>
    </row>
    <row r="27" spans="1:15" ht="25.5">
      <c r="A27" s="58">
        <f>A26+1</f>
        <v>20</v>
      </c>
      <c r="B27" s="61" t="s">
        <v>116</v>
      </c>
      <c r="C27" s="61" t="s">
        <v>32</v>
      </c>
      <c r="D27" s="62">
        <v>40753</v>
      </c>
      <c r="E27" s="62">
        <v>40753</v>
      </c>
      <c r="F27" s="55">
        <v>100</v>
      </c>
      <c r="G27" s="51">
        <v>10000</v>
      </c>
      <c r="H27" s="51">
        <v>10000</v>
      </c>
      <c r="I27" s="51">
        <f t="shared" si="2"/>
        <v>0</v>
      </c>
      <c r="J27" s="69" t="s">
        <v>15</v>
      </c>
      <c r="K27" s="61" t="s">
        <v>60</v>
      </c>
      <c r="L27" s="65"/>
      <c r="M27" s="65"/>
      <c r="N27" s="65"/>
      <c r="O27" s="65"/>
    </row>
    <row r="28" spans="1:15" ht="25.5">
      <c r="A28" s="58">
        <f>A27+1</f>
        <v>21</v>
      </c>
      <c r="B28" s="61" t="s">
        <v>117</v>
      </c>
      <c r="C28" s="61" t="s">
        <v>32</v>
      </c>
      <c r="D28" s="62">
        <v>40901</v>
      </c>
      <c r="E28" s="62">
        <v>40901</v>
      </c>
      <c r="F28" s="55">
        <v>100</v>
      </c>
      <c r="G28" s="51">
        <v>9605</v>
      </c>
      <c r="H28" s="51">
        <v>9605</v>
      </c>
      <c r="I28" s="51">
        <f t="shared" si="2"/>
        <v>0</v>
      </c>
      <c r="J28" s="69" t="s">
        <v>15</v>
      </c>
      <c r="K28" s="61" t="s">
        <v>60</v>
      </c>
      <c r="L28" s="65"/>
      <c r="M28" s="65"/>
      <c r="N28" s="65"/>
      <c r="O28" s="65"/>
    </row>
    <row r="29" spans="1:15" ht="25.5">
      <c r="A29" s="58">
        <f t="shared" si="1"/>
        <v>22</v>
      </c>
      <c r="B29" s="61" t="s">
        <v>117</v>
      </c>
      <c r="C29" s="61" t="s">
        <v>32</v>
      </c>
      <c r="D29" s="62">
        <v>40901</v>
      </c>
      <c r="E29" s="62">
        <v>40901</v>
      </c>
      <c r="F29" s="55">
        <v>100</v>
      </c>
      <c r="G29" s="51">
        <v>9605</v>
      </c>
      <c r="H29" s="51">
        <v>9605</v>
      </c>
      <c r="I29" s="51">
        <f t="shared" si="2"/>
        <v>0</v>
      </c>
      <c r="J29" s="69" t="s">
        <v>15</v>
      </c>
      <c r="K29" s="61" t="s">
        <v>60</v>
      </c>
      <c r="L29" s="65"/>
      <c r="M29" s="65"/>
      <c r="N29" s="65"/>
      <c r="O29" s="65"/>
    </row>
    <row r="30" spans="1:15" ht="25.5">
      <c r="A30" s="58">
        <f t="shared" si="1"/>
        <v>23</v>
      </c>
      <c r="B30" s="61" t="s">
        <v>121</v>
      </c>
      <c r="C30" s="61" t="s">
        <v>32</v>
      </c>
      <c r="D30" s="62">
        <v>40901</v>
      </c>
      <c r="E30" s="62">
        <v>40901</v>
      </c>
      <c r="F30" s="55">
        <v>100</v>
      </c>
      <c r="G30" s="51">
        <v>5000</v>
      </c>
      <c r="H30" s="51">
        <v>5000</v>
      </c>
      <c r="I30" s="51">
        <f t="shared" si="2"/>
        <v>0</v>
      </c>
      <c r="J30" s="69" t="s">
        <v>15</v>
      </c>
      <c r="K30" s="61" t="s">
        <v>60</v>
      </c>
      <c r="L30" s="65"/>
      <c r="M30" s="65"/>
      <c r="N30" s="65"/>
      <c r="O30" s="65"/>
    </row>
    <row r="31" spans="1:15" ht="25.5">
      <c r="A31" s="58">
        <f t="shared" si="1"/>
        <v>24</v>
      </c>
      <c r="B31" s="61" t="s">
        <v>214</v>
      </c>
      <c r="C31" s="61" t="s">
        <v>32</v>
      </c>
      <c r="D31" s="62">
        <v>40901</v>
      </c>
      <c r="E31" s="62">
        <v>40901</v>
      </c>
      <c r="F31" s="55">
        <v>100</v>
      </c>
      <c r="G31" s="51">
        <v>3640</v>
      </c>
      <c r="H31" s="51">
        <v>3640</v>
      </c>
      <c r="I31" s="51">
        <f t="shared" si="2"/>
        <v>0</v>
      </c>
      <c r="J31" s="69" t="s">
        <v>15</v>
      </c>
      <c r="K31" s="61" t="s">
        <v>60</v>
      </c>
      <c r="L31" s="65"/>
      <c r="M31" s="65"/>
      <c r="N31" s="65"/>
      <c r="O31" s="65"/>
    </row>
    <row r="32" spans="1:15" ht="25.5">
      <c r="A32" s="58">
        <f t="shared" si="1"/>
        <v>25</v>
      </c>
      <c r="B32" s="61" t="s">
        <v>213</v>
      </c>
      <c r="C32" s="61" t="s">
        <v>32</v>
      </c>
      <c r="D32" s="62">
        <v>40901</v>
      </c>
      <c r="E32" s="62">
        <v>40901</v>
      </c>
      <c r="F32" s="55">
        <v>100</v>
      </c>
      <c r="G32" s="51">
        <v>7000</v>
      </c>
      <c r="H32" s="51">
        <v>7000</v>
      </c>
      <c r="I32" s="51">
        <f t="shared" si="2"/>
        <v>0</v>
      </c>
      <c r="J32" s="69" t="s">
        <v>15</v>
      </c>
      <c r="K32" s="61" t="s">
        <v>60</v>
      </c>
      <c r="L32" s="65"/>
      <c r="M32" s="65"/>
      <c r="N32" s="65"/>
      <c r="O32" s="65"/>
    </row>
    <row r="33" spans="1:15" ht="27" customHeight="1">
      <c r="A33" s="58">
        <f t="shared" si="1"/>
        <v>26</v>
      </c>
      <c r="B33" s="61" t="s">
        <v>222</v>
      </c>
      <c r="C33" s="61" t="s">
        <v>32</v>
      </c>
      <c r="D33" s="71" t="s">
        <v>123</v>
      </c>
      <c r="E33" s="71" t="s">
        <v>123</v>
      </c>
      <c r="F33" s="55">
        <v>100</v>
      </c>
      <c r="G33" s="51">
        <f>1879.43+42</f>
        <v>1921.43</v>
      </c>
      <c r="H33" s="51">
        <v>1921.43</v>
      </c>
      <c r="I33" s="51">
        <f t="shared" si="2"/>
        <v>0</v>
      </c>
      <c r="J33" s="69" t="s">
        <v>15</v>
      </c>
      <c r="K33" s="61" t="s">
        <v>60</v>
      </c>
      <c r="L33" s="65"/>
      <c r="M33" s="65"/>
      <c r="N33" s="65"/>
      <c r="O33" s="65"/>
    </row>
    <row r="34" spans="1:15" ht="27.75" customHeight="1">
      <c r="A34" s="58">
        <f t="shared" si="1"/>
        <v>27</v>
      </c>
      <c r="B34" s="70" t="s">
        <v>124</v>
      </c>
      <c r="C34" s="61" t="s">
        <v>32</v>
      </c>
      <c r="D34" s="71" t="s">
        <v>123</v>
      </c>
      <c r="E34" s="71" t="s">
        <v>123</v>
      </c>
      <c r="F34" s="55">
        <v>100</v>
      </c>
      <c r="G34" s="51">
        <v>1850</v>
      </c>
      <c r="H34" s="51">
        <v>1850</v>
      </c>
      <c r="I34" s="51">
        <f t="shared" si="2"/>
        <v>0</v>
      </c>
      <c r="J34" s="69" t="s">
        <v>15</v>
      </c>
      <c r="K34" s="61" t="s">
        <v>60</v>
      </c>
      <c r="L34" s="65"/>
      <c r="M34" s="65"/>
      <c r="N34" s="65"/>
      <c r="O34" s="65"/>
    </row>
    <row r="35" spans="1:15" ht="25.5" customHeight="1">
      <c r="A35" s="58">
        <f t="shared" si="1"/>
        <v>28</v>
      </c>
      <c r="B35" s="70" t="s">
        <v>207</v>
      </c>
      <c r="C35" s="61" t="s">
        <v>32</v>
      </c>
      <c r="D35" s="71" t="s">
        <v>126</v>
      </c>
      <c r="E35" s="71" t="s">
        <v>126</v>
      </c>
      <c r="F35" s="55">
        <v>100</v>
      </c>
      <c r="G35" s="51">
        <v>14655</v>
      </c>
      <c r="H35" s="51">
        <v>14655</v>
      </c>
      <c r="I35" s="51">
        <f t="shared" si="2"/>
        <v>0</v>
      </c>
      <c r="J35" s="69" t="s">
        <v>15</v>
      </c>
      <c r="K35" s="61" t="s">
        <v>60</v>
      </c>
      <c r="L35" s="65"/>
      <c r="M35" s="65"/>
      <c r="N35" s="65"/>
      <c r="O35" s="65"/>
    </row>
    <row r="36" spans="1:15" ht="25.5" customHeight="1">
      <c r="A36" s="58">
        <f t="shared" si="1"/>
        <v>29</v>
      </c>
      <c r="B36" s="70" t="s">
        <v>208</v>
      </c>
      <c r="C36" s="61" t="s">
        <v>32</v>
      </c>
      <c r="D36" s="71" t="s">
        <v>129</v>
      </c>
      <c r="E36" s="71" t="s">
        <v>129</v>
      </c>
      <c r="F36" s="55">
        <v>100</v>
      </c>
      <c r="G36" s="51">
        <v>1900</v>
      </c>
      <c r="H36" s="51">
        <v>1900</v>
      </c>
      <c r="I36" s="51">
        <f t="shared" si="2"/>
        <v>0</v>
      </c>
      <c r="J36" s="69" t="s">
        <v>15</v>
      </c>
      <c r="K36" s="61" t="s">
        <v>60</v>
      </c>
      <c r="L36" s="65"/>
      <c r="M36" s="65"/>
      <c r="N36" s="65"/>
      <c r="O36" s="65"/>
    </row>
    <row r="37" spans="1:15" ht="41.25" customHeight="1">
      <c r="A37" s="58">
        <f t="shared" si="1"/>
        <v>30</v>
      </c>
      <c r="B37" s="70" t="s">
        <v>128</v>
      </c>
      <c r="C37" s="61" t="s">
        <v>32</v>
      </c>
      <c r="D37" s="71" t="s">
        <v>129</v>
      </c>
      <c r="E37" s="71" t="s">
        <v>129</v>
      </c>
      <c r="F37" s="55">
        <v>100</v>
      </c>
      <c r="G37" s="51">
        <v>3360</v>
      </c>
      <c r="H37" s="51">
        <v>3360</v>
      </c>
      <c r="I37" s="51">
        <f t="shared" si="2"/>
        <v>0</v>
      </c>
      <c r="J37" s="69" t="s">
        <v>15</v>
      </c>
      <c r="K37" s="61" t="s">
        <v>60</v>
      </c>
      <c r="L37" s="65"/>
      <c r="M37" s="65"/>
      <c r="N37" s="65"/>
      <c r="O37" s="65"/>
    </row>
    <row r="38" spans="1:15" ht="32.25" customHeight="1">
      <c r="A38" s="58">
        <f t="shared" si="1"/>
        <v>31</v>
      </c>
      <c r="B38" s="70" t="s">
        <v>130</v>
      </c>
      <c r="C38" s="61" t="s">
        <v>32</v>
      </c>
      <c r="D38" s="71" t="s">
        <v>129</v>
      </c>
      <c r="E38" s="71" t="s">
        <v>129</v>
      </c>
      <c r="F38" s="55">
        <v>100</v>
      </c>
      <c r="G38" s="51">
        <v>4080</v>
      </c>
      <c r="H38" s="51">
        <v>4080</v>
      </c>
      <c r="I38" s="51">
        <f t="shared" si="2"/>
        <v>0</v>
      </c>
      <c r="J38" s="69" t="s">
        <v>15</v>
      </c>
      <c r="K38" s="61" t="s">
        <v>60</v>
      </c>
      <c r="L38" s="65"/>
      <c r="M38" s="65"/>
      <c r="N38" s="65"/>
      <c r="O38" s="65"/>
    </row>
    <row r="39" spans="1:15" ht="24.75" customHeight="1">
      <c r="A39" s="58">
        <f t="shared" si="1"/>
        <v>32</v>
      </c>
      <c r="B39" s="70" t="s">
        <v>132</v>
      </c>
      <c r="C39" s="61" t="s">
        <v>32</v>
      </c>
      <c r="D39" s="71" t="s">
        <v>129</v>
      </c>
      <c r="E39" s="71" t="s">
        <v>129</v>
      </c>
      <c r="F39" s="55">
        <v>100</v>
      </c>
      <c r="G39" s="51">
        <v>10770</v>
      </c>
      <c r="H39" s="51">
        <v>10770</v>
      </c>
      <c r="I39" s="51">
        <f t="shared" si="2"/>
        <v>0</v>
      </c>
      <c r="J39" s="69" t="s">
        <v>15</v>
      </c>
      <c r="K39" s="61" t="s">
        <v>60</v>
      </c>
      <c r="L39" s="65"/>
      <c r="M39" s="65"/>
      <c r="N39" s="65"/>
      <c r="O39" s="65"/>
    </row>
    <row r="40" spans="1:15" ht="28.5" customHeight="1">
      <c r="A40" s="58">
        <f t="shared" si="1"/>
        <v>33</v>
      </c>
      <c r="B40" s="70" t="s">
        <v>135</v>
      </c>
      <c r="C40" s="61" t="s">
        <v>32</v>
      </c>
      <c r="D40" s="71" t="s">
        <v>137</v>
      </c>
      <c r="E40" s="71" t="s">
        <v>137</v>
      </c>
      <c r="F40" s="55">
        <v>100</v>
      </c>
      <c r="G40" s="51">
        <v>6400</v>
      </c>
      <c r="H40" s="51">
        <v>6400</v>
      </c>
      <c r="I40" s="51">
        <f t="shared" si="2"/>
        <v>0</v>
      </c>
      <c r="J40" s="69" t="s">
        <v>15</v>
      </c>
      <c r="K40" s="61" t="s">
        <v>60</v>
      </c>
      <c r="L40" s="65"/>
      <c r="M40" s="65"/>
      <c r="N40" s="65"/>
      <c r="O40" s="65"/>
    </row>
    <row r="41" spans="1:15" ht="34.5" customHeight="1">
      <c r="A41" s="58">
        <f t="shared" si="1"/>
        <v>34</v>
      </c>
      <c r="B41" s="70" t="s">
        <v>209</v>
      </c>
      <c r="C41" s="61" t="s">
        <v>32</v>
      </c>
      <c r="D41" s="71" t="s">
        <v>137</v>
      </c>
      <c r="E41" s="71" t="s">
        <v>137</v>
      </c>
      <c r="F41" s="55">
        <v>100</v>
      </c>
      <c r="G41" s="51">
        <v>4370</v>
      </c>
      <c r="H41" s="51">
        <v>4370</v>
      </c>
      <c r="I41" s="51">
        <f t="shared" si="2"/>
        <v>0</v>
      </c>
      <c r="J41" s="69" t="s">
        <v>15</v>
      </c>
      <c r="K41" s="61" t="s">
        <v>60</v>
      </c>
      <c r="L41" s="65"/>
      <c r="M41" s="65"/>
      <c r="N41" s="65"/>
      <c r="O41" s="65"/>
    </row>
    <row r="42" spans="1:15" ht="30" customHeight="1">
      <c r="A42" s="58">
        <f t="shared" si="1"/>
        <v>35</v>
      </c>
      <c r="B42" s="70" t="s">
        <v>210</v>
      </c>
      <c r="C42" s="61" t="s">
        <v>32</v>
      </c>
      <c r="D42" s="71" t="s">
        <v>137</v>
      </c>
      <c r="E42" s="71" t="s">
        <v>137</v>
      </c>
      <c r="F42" s="55">
        <v>100</v>
      </c>
      <c r="G42" s="51">
        <v>7300</v>
      </c>
      <c r="H42" s="51">
        <v>7300</v>
      </c>
      <c r="I42" s="51">
        <f t="shared" si="2"/>
        <v>0</v>
      </c>
      <c r="J42" s="69" t="s">
        <v>15</v>
      </c>
      <c r="K42" s="61" t="s">
        <v>60</v>
      </c>
      <c r="L42" s="65"/>
      <c r="M42" s="65"/>
      <c r="N42" s="65"/>
      <c r="O42" s="65"/>
    </row>
    <row r="43" spans="1:15" ht="27.75" customHeight="1">
      <c r="A43" s="58">
        <f t="shared" si="1"/>
        <v>36</v>
      </c>
      <c r="B43" s="70" t="s">
        <v>20</v>
      </c>
      <c r="C43" s="61" t="s">
        <v>32</v>
      </c>
      <c r="D43" s="71" t="s">
        <v>137</v>
      </c>
      <c r="E43" s="71" t="s">
        <v>137</v>
      </c>
      <c r="F43" s="55">
        <v>100</v>
      </c>
      <c r="G43" s="51">
        <v>8440</v>
      </c>
      <c r="H43" s="51">
        <v>8440</v>
      </c>
      <c r="I43" s="51">
        <f t="shared" si="2"/>
        <v>0</v>
      </c>
      <c r="J43" s="69" t="s">
        <v>15</v>
      </c>
      <c r="K43" s="61" t="s">
        <v>60</v>
      </c>
      <c r="L43" s="65"/>
      <c r="M43" s="65"/>
      <c r="N43" s="65"/>
      <c r="O43" s="65"/>
    </row>
    <row r="44" spans="1:15" ht="25.5">
      <c r="A44" s="58">
        <f t="shared" si="1"/>
        <v>37</v>
      </c>
      <c r="B44" s="61" t="s">
        <v>101</v>
      </c>
      <c r="C44" s="61" t="s">
        <v>32</v>
      </c>
      <c r="D44" s="62">
        <v>41204</v>
      </c>
      <c r="E44" s="62">
        <v>41204</v>
      </c>
      <c r="F44" s="55">
        <v>100</v>
      </c>
      <c r="G44" s="51">
        <v>21370</v>
      </c>
      <c r="H44" s="51">
        <v>21370</v>
      </c>
      <c r="I44" s="51">
        <f aca="true" t="shared" si="3" ref="I44:I64">G44-H44</f>
        <v>0</v>
      </c>
      <c r="J44" s="69" t="s">
        <v>15</v>
      </c>
      <c r="K44" s="61" t="s">
        <v>60</v>
      </c>
      <c r="L44" s="65"/>
      <c r="M44" s="65"/>
      <c r="N44" s="65"/>
      <c r="O44" s="65"/>
    </row>
    <row r="45" spans="1:15" ht="25.5">
      <c r="A45" s="58">
        <f t="shared" si="1"/>
        <v>38</v>
      </c>
      <c r="B45" s="61" t="s">
        <v>102</v>
      </c>
      <c r="C45" s="61" t="s">
        <v>32</v>
      </c>
      <c r="D45" s="62">
        <v>41204</v>
      </c>
      <c r="E45" s="62">
        <v>41204</v>
      </c>
      <c r="F45" s="55">
        <v>100</v>
      </c>
      <c r="G45" s="51">
        <v>14400</v>
      </c>
      <c r="H45" s="51">
        <v>14400</v>
      </c>
      <c r="I45" s="51">
        <f t="shared" si="3"/>
        <v>0</v>
      </c>
      <c r="J45" s="69" t="s">
        <v>15</v>
      </c>
      <c r="K45" s="61" t="s">
        <v>60</v>
      </c>
      <c r="L45" s="65"/>
      <c r="M45" s="65"/>
      <c r="N45" s="65"/>
      <c r="O45" s="65"/>
    </row>
    <row r="46" spans="1:15" ht="25.5">
      <c r="A46" s="58">
        <f t="shared" si="1"/>
        <v>39</v>
      </c>
      <c r="B46" s="61" t="s">
        <v>102</v>
      </c>
      <c r="C46" s="61" t="s">
        <v>32</v>
      </c>
      <c r="D46" s="62">
        <v>41204</v>
      </c>
      <c r="E46" s="62">
        <v>41204</v>
      </c>
      <c r="F46" s="55">
        <v>100</v>
      </c>
      <c r="G46" s="51">
        <v>14400</v>
      </c>
      <c r="H46" s="51">
        <v>14400</v>
      </c>
      <c r="I46" s="51">
        <f t="shared" si="3"/>
        <v>0</v>
      </c>
      <c r="J46" s="69" t="s">
        <v>15</v>
      </c>
      <c r="K46" s="61" t="s">
        <v>60</v>
      </c>
      <c r="L46" s="65"/>
      <c r="M46" s="65"/>
      <c r="N46" s="65"/>
      <c r="O46" s="65"/>
    </row>
    <row r="47" spans="1:15" ht="25.5">
      <c r="A47" s="58">
        <f t="shared" si="1"/>
        <v>40</v>
      </c>
      <c r="B47" s="61" t="s">
        <v>136</v>
      </c>
      <c r="C47" s="61" t="s">
        <v>32</v>
      </c>
      <c r="D47" s="71" t="s">
        <v>137</v>
      </c>
      <c r="E47" s="71" t="s">
        <v>137</v>
      </c>
      <c r="F47" s="55">
        <v>100</v>
      </c>
      <c r="G47" s="51">
        <v>6720</v>
      </c>
      <c r="H47" s="51">
        <v>6720</v>
      </c>
      <c r="I47" s="51">
        <f t="shared" si="3"/>
        <v>0</v>
      </c>
      <c r="J47" s="69" t="s">
        <v>15</v>
      </c>
      <c r="K47" s="61" t="s">
        <v>60</v>
      </c>
      <c r="L47" s="65"/>
      <c r="M47" s="65"/>
      <c r="N47" s="65"/>
      <c r="O47" s="65"/>
    </row>
    <row r="48" spans="1:15" ht="25.5">
      <c r="A48" s="58">
        <f t="shared" si="1"/>
        <v>41</v>
      </c>
      <c r="B48" s="61" t="s">
        <v>134</v>
      </c>
      <c r="C48" s="61" t="s">
        <v>32</v>
      </c>
      <c r="D48" s="62">
        <v>41228</v>
      </c>
      <c r="E48" s="62">
        <v>41228</v>
      </c>
      <c r="F48" s="55">
        <v>100</v>
      </c>
      <c r="G48" s="51">
        <v>1190</v>
      </c>
      <c r="H48" s="51">
        <v>1190</v>
      </c>
      <c r="I48" s="51">
        <f t="shared" si="3"/>
        <v>0</v>
      </c>
      <c r="J48" s="69" t="s">
        <v>15</v>
      </c>
      <c r="K48" s="61" t="s">
        <v>60</v>
      </c>
      <c r="L48" s="65"/>
      <c r="M48" s="65"/>
      <c r="N48" s="65"/>
      <c r="O48" s="65"/>
    </row>
    <row r="49" spans="1:15" ht="27" customHeight="1">
      <c r="A49" s="58">
        <f t="shared" si="1"/>
        <v>42</v>
      </c>
      <c r="B49" s="61" t="s">
        <v>134</v>
      </c>
      <c r="C49" s="61" t="s">
        <v>32</v>
      </c>
      <c r="D49" s="62">
        <v>41228</v>
      </c>
      <c r="E49" s="62">
        <v>41228</v>
      </c>
      <c r="F49" s="55">
        <v>100</v>
      </c>
      <c r="G49" s="51">
        <v>1190</v>
      </c>
      <c r="H49" s="51">
        <v>1190</v>
      </c>
      <c r="I49" s="51">
        <f t="shared" si="3"/>
        <v>0</v>
      </c>
      <c r="J49" s="69" t="s">
        <v>15</v>
      </c>
      <c r="K49" s="61" t="s">
        <v>60</v>
      </c>
      <c r="L49" s="65"/>
      <c r="M49" s="65"/>
      <c r="N49" s="65"/>
      <c r="O49" s="65"/>
    </row>
    <row r="50" spans="1:15" ht="25.5" customHeight="1">
      <c r="A50" s="58">
        <f t="shared" si="1"/>
        <v>43</v>
      </c>
      <c r="B50" s="70" t="s">
        <v>19</v>
      </c>
      <c r="C50" s="61" t="s">
        <v>32</v>
      </c>
      <c r="D50" s="71" t="s">
        <v>125</v>
      </c>
      <c r="E50" s="71" t="s">
        <v>125</v>
      </c>
      <c r="F50" s="55">
        <v>100</v>
      </c>
      <c r="G50" s="51">
        <v>15000</v>
      </c>
      <c r="H50" s="51">
        <v>15000</v>
      </c>
      <c r="I50" s="51">
        <f t="shared" si="3"/>
        <v>0</v>
      </c>
      <c r="J50" s="69" t="s">
        <v>15</v>
      </c>
      <c r="K50" s="61" t="s">
        <v>60</v>
      </c>
      <c r="L50" s="65"/>
      <c r="M50" s="65"/>
      <c r="N50" s="65"/>
      <c r="O50" s="65"/>
    </row>
    <row r="51" spans="1:15" ht="37.5" customHeight="1">
      <c r="A51" s="58">
        <f t="shared" si="1"/>
        <v>44</v>
      </c>
      <c r="B51" s="70" t="s">
        <v>105</v>
      </c>
      <c r="C51" s="61" t="s">
        <v>32</v>
      </c>
      <c r="D51" s="71" t="s">
        <v>127</v>
      </c>
      <c r="E51" s="71" t="s">
        <v>127</v>
      </c>
      <c r="F51" s="55">
        <v>100</v>
      </c>
      <c r="G51" s="51">
        <v>6150</v>
      </c>
      <c r="H51" s="51">
        <v>6150</v>
      </c>
      <c r="I51" s="51">
        <f t="shared" si="3"/>
        <v>0</v>
      </c>
      <c r="J51" s="69" t="s">
        <v>15</v>
      </c>
      <c r="K51" s="61" t="s">
        <v>60</v>
      </c>
      <c r="L51" s="65"/>
      <c r="M51" s="65"/>
      <c r="N51" s="65"/>
      <c r="O51" s="65"/>
    </row>
    <row r="52" spans="1:15" ht="25.5" customHeight="1">
      <c r="A52" s="58">
        <f t="shared" si="1"/>
        <v>45</v>
      </c>
      <c r="B52" s="70" t="s">
        <v>106</v>
      </c>
      <c r="C52" s="61" t="s">
        <v>32</v>
      </c>
      <c r="D52" s="71" t="s">
        <v>131</v>
      </c>
      <c r="E52" s="71" t="s">
        <v>131</v>
      </c>
      <c r="F52" s="55">
        <v>100</v>
      </c>
      <c r="G52" s="51">
        <v>35000</v>
      </c>
      <c r="H52" s="51">
        <v>35000</v>
      </c>
      <c r="I52" s="51">
        <f t="shared" si="3"/>
        <v>0</v>
      </c>
      <c r="J52" s="69" t="s">
        <v>15</v>
      </c>
      <c r="K52" s="61" t="s">
        <v>60</v>
      </c>
      <c r="L52" s="65"/>
      <c r="M52" s="65"/>
      <c r="N52" s="65"/>
      <c r="O52" s="65"/>
    </row>
    <row r="53" spans="1:15" ht="25.5" customHeight="1">
      <c r="A53" s="58">
        <f t="shared" si="1"/>
        <v>46</v>
      </c>
      <c r="B53" s="70" t="s">
        <v>107</v>
      </c>
      <c r="C53" s="61" t="s">
        <v>32</v>
      </c>
      <c r="D53" s="71" t="s">
        <v>131</v>
      </c>
      <c r="E53" s="71" t="s">
        <v>131</v>
      </c>
      <c r="F53" s="55">
        <v>100</v>
      </c>
      <c r="G53" s="51">
        <v>5300</v>
      </c>
      <c r="H53" s="51">
        <v>5300</v>
      </c>
      <c r="I53" s="51">
        <f t="shared" si="3"/>
        <v>0</v>
      </c>
      <c r="J53" s="69" t="s">
        <v>15</v>
      </c>
      <c r="K53" s="61" t="s">
        <v>60</v>
      </c>
      <c r="L53" s="65"/>
      <c r="M53" s="65"/>
      <c r="N53" s="65"/>
      <c r="O53" s="65"/>
    </row>
    <row r="54" spans="1:15" ht="25.5" customHeight="1">
      <c r="A54" s="58">
        <f t="shared" si="1"/>
        <v>47</v>
      </c>
      <c r="B54" s="70" t="s">
        <v>108</v>
      </c>
      <c r="C54" s="61" t="s">
        <v>32</v>
      </c>
      <c r="D54" s="71" t="s">
        <v>138</v>
      </c>
      <c r="E54" s="71" t="s">
        <v>138</v>
      </c>
      <c r="F54" s="55">
        <v>100</v>
      </c>
      <c r="G54" s="51">
        <v>1900</v>
      </c>
      <c r="H54" s="51">
        <v>1900</v>
      </c>
      <c r="I54" s="51">
        <f t="shared" si="3"/>
        <v>0</v>
      </c>
      <c r="J54" s="69" t="s">
        <v>15</v>
      </c>
      <c r="K54" s="61" t="s">
        <v>60</v>
      </c>
      <c r="L54" s="65"/>
      <c r="M54" s="65"/>
      <c r="N54" s="65"/>
      <c r="O54" s="65"/>
    </row>
    <row r="55" spans="1:15" ht="25.5" customHeight="1">
      <c r="A55" s="58">
        <f t="shared" si="1"/>
        <v>48</v>
      </c>
      <c r="B55" s="70" t="s">
        <v>119</v>
      </c>
      <c r="C55" s="61" t="s">
        <v>32</v>
      </c>
      <c r="D55" s="71" t="s">
        <v>139</v>
      </c>
      <c r="E55" s="71" t="s">
        <v>139</v>
      </c>
      <c r="F55" s="55">
        <v>100</v>
      </c>
      <c r="G55" s="51">
        <v>3752.5</v>
      </c>
      <c r="H55" s="51">
        <v>3752.5</v>
      </c>
      <c r="I55" s="51">
        <f t="shared" si="3"/>
        <v>0</v>
      </c>
      <c r="J55" s="69" t="s">
        <v>15</v>
      </c>
      <c r="K55" s="61" t="s">
        <v>60</v>
      </c>
      <c r="L55" s="65"/>
      <c r="M55" s="65"/>
      <c r="N55" s="65"/>
      <c r="O55" s="65"/>
    </row>
    <row r="56" spans="1:15" ht="27" customHeight="1">
      <c r="A56" s="58">
        <f t="shared" si="1"/>
        <v>49</v>
      </c>
      <c r="B56" s="70" t="s">
        <v>109</v>
      </c>
      <c r="C56" s="61" t="s">
        <v>32</v>
      </c>
      <c r="D56" s="71" t="s">
        <v>139</v>
      </c>
      <c r="E56" s="71" t="s">
        <v>139</v>
      </c>
      <c r="F56" s="55">
        <v>100</v>
      </c>
      <c r="G56" s="51">
        <v>3752.5</v>
      </c>
      <c r="H56" s="51">
        <v>3752.5</v>
      </c>
      <c r="I56" s="51">
        <f t="shared" si="3"/>
        <v>0</v>
      </c>
      <c r="J56" s="69" t="s">
        <v>15</v>
      </c>
      <c r="K56" s="61" t="s">
        <v>60</v>
      </c>
      <c r="L56" s="65"/>
      <c r="M56" s="65"/>
      <c r="N56" s="65"/>
      <c r="O56" s="65"/>
    </row>
    <row r="57" spans="1:15" ht="24" customHeight="1">
      <c r="A57" s="58">
        <f t="shared" si="1"/>
        <v>50</v>
      </c>
      <c r="B57" s="70" t="s">
        <v>110</v>
      </c>
      <c r="C57" s="61" t="s">
        <v>32</v>
      </c>
      <c r="D57" s="71" t="s">
        <v>139</v>
      </c>
      <c r="E57" s="71" t="s">
        <v>139</v>
      </c>
      <c r="F57" s="55">
        <v>100</v>
      </c>
      <c r="G57" s="51">
        <v>3325</v>
      </c>
      <c r="H57" s="51">
        <v>3325</v>
      </c>
      <c r="I57" s="51">
        <f t="shared" si="3"/>
        <v>0</v>
      </c>
      <c r="J57" s="69" t="s">
        <v>15</v>
      </c>
      <c r="K57" s="61" t="s">
        <v>60</v>
      </c>
      <c r="L57" s="65"/>
      <c r="M57" s="65"/>
      <c r="N57" s="65"/>
      <c r="O57" s="65"/>
    </row>
    <row r="58" spans="1:15" ht="24.75" customHeight="1">
      <c r="A58" s="58">
        <f t="shared" si="1"/>
        <v>51</v>
      </c>
      <c r="B58" s="70" t="s">
        <v>111</v>
      </c>
      <c r="C58" s="61" t="s">
        <v>32</v>
      </c>
      <c r="D58" s="71" t="s">
        <v>189</v>
      </c>
      <c r="E58" s="71" t="s">
        <v>189</v>
      </c>
      <c r="F58" s="55">
        <v>27</v>
      </c>
      <c r="G58" s="51">
        <v>99800</v>
      </c>
      <c r="H58" s="51">
        <f>99800-72417</f>
        <v>27383</v>
      </c>
      <c r="I58" s="51">
        <f t="shared" si="3"/>
        <v>72417</v>
      </c>
      <c r="J58" s="69" t="s">
        <v>15</v>
      </c>
      <c r="K58" s="61" t="s">
        <v>60</v>
      </c>
      <c r="L58" s="65"/>
      <c r="M58" s="65"/>
      <c r="N58" s="65"/>
      <c r="O58" s="65"/>
    </row>
    <row r="59" spans="1:11" s="65" customFormat="1" ht="25.5">
      <c r="A59" s="58">
        <f t="shared" si="1"/>
        <v>52</v>
      </c>
      <c r="B59" s="61" t="s">
        <v>223</v>
      </c>
      <c r="C59" s="61" t="s">
        <v>32</v>
      </c>
      <c r="D59" s="71" t="s">
        <v>224</v>
      </c>
      <c r="E59" s="71" t="s">
        <v>224</v>
      </c>
      <c r="F59" s="55">
        <v>100</v>
      </c>
      <c r="G59" s="51">
        <v>7800</v>
      </c>
      <c r="H59" s="51">
        <v>7800</v>
      </c>
      <c r="I59" s="51">
        <f>G59-H59</f>
        <v>0</v>
      </c>
      <c r="J59" s="69" t="s">
        <v>15</v>
      </c>
      <c r="K59" s="61" t="s">
        <v>60</v>
      </c>
    </row>
    <row r="60" spans="1:15" ht="25.5" customHeight="1">
      <c r="A60" s="58">
        <f>A58+1</f>
        <v>52</v>
      </c>
      <c r="B60" s="70" t="s">
        <v>113</v>
      </c>
      <c r="C60" s="61" t="s">
        <v>32</v>
      </c>
      <c r="D60" s="71" t="s">
        <v>112</v>
      </c>
      <c r="E60" s="71" t="s">
        <v>112</v>
      </c>
      <c r="F60" s="55">
        <v>28</v>
      </c>
      <c r="G60" s="51">
        <v>100000</v>
      </c>
      <c r="H60" s="51">
        <f>28333+65821.57</f>
        <v>94154.57</v>
      </c>
      <c r="I60" s="51">
        <f t="shared" si="3"/>
        <v>5845.429999999993</v>
      </c>
      <c r="J60" s="69" t="s">
        <v>15</v>
      </c>
      <c r="K60" s="61" t="s">
        <v>60</v>
      </c>
      <c r="L60" s="65"/>
      <c r="M60" s="65"/>
      <c r="N60" s="65"/>
      <c r="O60" s="65"/>
    </row>
    <row r="61" spans="1:15" ht="26.25" customHeight="1">
      <c r="A61" s="58">
        <f t="shared" si="1"/>
        <v>53</v>
      </c>
      <c r="B61" s="70" t="s">
        <v>85</v>
      </c>
      <c r="C61" s="61" t="s">
        <v>32</v>
      </c>
      <c r="D61" s="71" t="s">
        <v>162</v>
      </c>
      <c r="E61" s="71" t="s">
        <v>162</v>
      </c>
      <c r="F61" s="55">
        <v>23</v>
      </c>
      <c r="G61" s="51">
        <v>83514</v>
      </c>
      <c r="H61" s="51">
        <v>26446.1</v>
      </c>
      <c r="I61" s="51">
        <f t="shared" si="3"/>
        <v>57067.9</v>
      </c>
      <c r="J61" s="69" t="s">
        <v>15</v>
      </c>
      <c r="K61" s="61" t="s">
        <v>60</v>
      </c>
      <c r="L61" s="65"/>
      <c r="M61" s="65"/>
      <c r="N61" s="65"/>
      <c r="O61" s="65"/>
    </row>
    <row r="62" spans="1:15" ht="26.25" customHeight="1">
      <c r="A62" s="58"/>
      <c r="B62" s="70" t="s">
        <v>200</v>
      </c>
      <c r="C62" s="61" t="s">
        <v>32</v>
      </c>
      <c r="D62" s="71" t="s">
        <v>147</v>
      </c>
      <c r="E62" s="71" t="s">
        <v>147</v>
      </c>
      <c r="F62" s="55">
        <v>100</v>
      </c>
      <c r="G62" s="51">
        <v>7800</v>
      </c>
      <c r="H62" s="51">
        <v>7800</v>
      </c>
      <c r="I62" s="51">
        <f t="shared" si="3"/>
        <v>0</v>
      </c>
      <c r="J62" s="69" t="s">
        <v>15</v>
      </c>
      <c r="K62" s="61" t="s">
        <v>60</v>
      </c>
      <c r="L62" s="65"/>
      <c r="M62" s="65"/>
      <c r="N62" s="65"/>
      <c r="O62" s="65"/>
    </row>
    <row r="63" spans="1:15" ht="25.5" customHeight="1">
      <c r="A63" s="58">
        <f>A61+1</f>
        <v>54</v>
      </c>
      <c r="B63" s="70" t="s">
        <v>183</v>
      </c>
      <c r="C63" s="70" t="s">
        <v>32</v>
      </c>
      <c r="D63" s="71" t="s">
        <v>184</v>
      </c>
      <c r="E63" s="71" t="s">
        <v>184</v>
      </c>
      <c r="F63" s="55">
        <v>100</v>
      </c>
      <c r="G63" s="51">
        <v>6383</v>
      </c>
      <c r="H63" s="51">
        <v>6383</v>
      </c>
      <c r="I63" s="51">
        <f t="shared" si="3"/>
        <v>0</v>
      </c>
      <c r="J63" s="69" t="s">
        <v>15</v>
      </c>
      <c r="K63" s="61" t="s">
        <v>60</v>
      </c>
      <c r="L63" s="65"/>
      <c r="M63" s="65"/>
      <c r="N63" s="65"/>
      <c r="O63" s="65"/>
    </row>
    <row r="64" spans="1:15" ht="26.25" customHeight="1">
      <c r="A64" s="58">
        <f t="shared" si="1"/>
        <v>55</v>
      </c>
      <c r="B64" s="70" t="s">
        <v>115</v>
      </c>
      <c r="C64" s="70" t="s">
        <v>32</v>
      </c>
      <c r="D64" s="71" t="s">
        <v>150</v>
      </c>
      <c r="E64" s="71" t="s">
        <v>150</v>
      </c>
      <c r="F64" s="55">
        <v>100</v>
      </c>
      <c r="G64" s="51">
        <v>16554</v>
      </c>
      <c r="H64" s="51">
        <v>16554</v>
      </c>
      <c r="I64" s="51">
        <f t="shared" si="3"/>
        <v>0</v>
      </c>
      <c r="J64" s="69" t="s">
        <v>15</v>
      </c>
      <c r="K64" s="61" t="s">
        <v>60</v>
      </c>
      <c r="L64" s="65"/>
      <c r="M64" s="65"/>
      <c r="N64" s="65"/>
      <c r="O64" s="65"/>
    </row>
    <row r="65" spans="1:15" ht="24" customHeight="1">
      <c r="A65" s="58">
        <f t="shared" si="1"/>
        <v>56</v>
      </c>
      <c r="B65" s="70" t="s">
        <v>185</v>
      </c>
      <c r="C65" s="70" t="s">
        <v>32</v>
      </c>
      <c r="D65" s="71" t="s">
        <v>186</v>
      </c>
      <c r="E65" s="71" t="s">
        <v>186</v>
      </c>
      <c r="F65" s="55">
        <v>100</v>
      </c>
      <c r="G65" s="51">
        <v>23990</v>
      </c>
      <c r="H65" s="51">
        <v>23990</v>
      </c>
      <c r="I65" s="51">
        <f>G65-H65</f>
        <v>0</v>
      </c>
      <c r="J65" s="69" t="s">
        <v>15</v>
      </c>
      <c r="K65" s="61" t="s">
        <v>60</v>
      </c>
      <c r="L65" s="65"/>
      <c r="M65" s="65"/>
      <c r="N65" s="65"/>
      <c r="O65" s="65"/>
    </row>
    <row r="66" spans="1:15" ht="25.5" customHeight="1">
      <c r="A66" s="58">
        <f t="shared" si="1"/>
        <v>57</v>
      </c>
      <c r="B66" s="70" t="s">
        <v>140</v>
      </c>
      <c r="C66" s="61" t="s">
        <v>32</v>
      </c>
      <c r="D66" s="71" t="s">
        <v>141</v>
      </c>
      <c r="E66" s="71" t="s">
        <v>141</v>
      </c>
      <c r="F66" s="55">
        <v>100</v>
      </c>
      <c r="G66" s="51">
        <v>4300</v>
      </c>
      <c r="H66" s="51">
        <v>4300</v>
      </c>
      <c r="I66" s="51">
        <f aca="true" t="shared" si="4" ref="I66:I93">G66-H66</f>
        <v>0</v>
      </c>
      <c r="J66" s="69" t="s">
        <v>15</v>
      </c>
      <c r="K66" s="61" t="s">
        <v>60</v>
      </c>
      <c r="L66" s="65"/>
      <c r="M66" s="65"/>
      <c r="N66" s="65"/>
      <c r="O66" s="65"/>
    </row>
    <row r="67" spans="1:15" ht="25.5" customHeight="1">
      <c r="A67" s="58">
        <f t="shared" si="1"/>
        <v>58</v>
      </c>
      <c r="B67" s="38" t="s">
        <v>145</v>
      </c>
      <c r="C67" s="70" t="s">
        <v>32</v>
      </c>
      <c r="D67" s="71" t="s">
        <v>199</v>
      </c>
      <c r="E67" s="71" t="s">
        <v>199</v>
      </c>
      <c r="F67" s="55">
        <v>100</v>
      </c>
      <c r="G67" s="72">
        <v>5500</v>
      </c>
      <c r="H67" s="72">
        <v>5500</v>
      </c>
      <c r="I67" s="51">
        <f t="shared" si="4"/>
        <v>0</v>
      </c>
      <c r="J67" s="69" t="s">
        <v>15</v>
      </c>
      <c r="K67" s="61" t="s">
        <v>60</v>
      </c>
      <c r="L67" s="65"/>
      <c r="M67" s="65"/>
      <c r="N67" s="65"/>
      <c r="O67" s="65"/>
    </row>
    <row r="68" spans="1:15" ht="25.5" customHeight="1">
      <c r="A68" s="58">
        <f t="shared" si="1"/>
        <v>59</v>
      </c>
      <c r="B68" s="38" t="s">
        <v>197</v>
      </c>
      <c r="C68" s="70" t="s">
        <v>32</v>
      </c>
      <c r="D68" s="71" t="s">
        <v>198</v>
      </c>
      <c r="E68" s="71" t="s">
        <v>147</v>
      </c>
      <c r="F68" s="55">
        <v>100</v>
      </c>
      <c r="G68" s="72">
        <v>3800</v>
      </c>
      <c r="H68" s="72">
        <v>3800</v>
      </c>
      <c r="I68" s="51">
        <f t="shared" si="4"/>
        <v>0</v>
      </c>
      <c r="J68" s="69" t="s">
        <v>15</v>
      </c>
      <c r="K68" s="61" t="s">
        <v>60</v>
      </c>
      <c r="L68" s="65"/>
      <c r="M68" s="65"/>
      <c r="N68" s="65"/>
      <c r="O68" s="65"/>
    </row>
    <row r="69" spans="1:15" ht="25.5" customHeight="1">
      <c r="A69" s="58">
        <f t="shared" si="1"/>
        <v>60</v>
      </c>
      <c r="B69" s="38" t="s">
        <v>196</v>
      </c>
      <c r="C69" s="70" t="s">
        <v>32</v>
      </c>
      <c r="D69" s="71" t="s">
        <v>148</v>
      </c>
      <c r="E69" s="71" t="s">
        <v>148</v>
      </c>
      <c r="F69" s="55">
        <v>100</v>
      </c>
      <c r="G69" s="72">
        <v>30000</v>
      </c>
      <c r="H69" s="72">
        <v>30000</v>
      </c>
      <c r="I69" s="51">
        <f t="shared" si="4"/>
        <v>0</v>
      </c>
      <c r="J69" s="69" t="s">
        <v>15</v>
      </c>
      <c r="K69" s="61" t="s">
        <v>60</v>
      </c>
      <c r="L69" s="65"/>
      <c r="M69" s="65"/>
      <c r="N69" s="65"/>
      <c r="O69" s="65"/>
    </row>
    <row r="70" spans="1:15" ht="25.5" customHeight="1">
      <c r="A70" s="58">
        <f t="shared" si="1"/>
        <v>61</v>
      </c>
      <c r="B70" s="38" t="s">
        <v>149</v>
      </c>
      <c r="C70" s="70" t="s">
        <v>32</v>
      </c>
      <c r="D70" s="71" t="s">
        <v>87</v>
      </c>
      <c r="E70" s="71" t="s">
        <v>87</v>
      </c>
      <c r="F70" s="55">
        <v>100</v>
      </c>
      <c r="G70" s="72">
        <v>9000</v>
      </c>
      <c r="H70" s="72">
        <v>9000</v>
      </c>
      <c r="I70" s="51">
        <f t="shared" si="4"/>
        <v>0</v>
      </c>
      <c r="J70" s="69" t="s">
        <v>15</v>
      </c>
      <c r="K70" s="61" t="s">
        <v>60</v>
      </c>
      <c r="L70" s="65"/>
      <c r="M70" s="65"/>
      <c r="N70" s="65"/>
      <c r="O70" s="65"/>
    </row>
    <row r="71" spans="1:15" ht="25.5" customHeight="1">
      <c r="A71" s="58">
        <f t="shared" si="1"/>
        <v>62</v>
      </c>
      <c r="B71" s="70" t="s">
        <v>203</v>
      </c>
      <c r="C71" s="70" t="s">
        <v>32</v>
      </c>
      <c r="D71" s="71" t="s">
        <v>202</v>
      </c>
      <c r="E71" s="71" t="s">
        <v>202</v>
      </c>
      <c r="F71" s="55">
        <v>100</v>
      </c>
      <c r="G71" s="51">
        <v>5490</v>
      </c>
      <c r="H71" s="51">
        <v>5490</v>
      </c>
      <c r="I71" s="51">
        <f t="shared" si="4"/>
        <v>0</v>
      </c>
      <c r="J71" s="69" t="s">
        <v>15</v>
      </c>
      <c r="K71" s="61" t="s">
        <v>60</v>
      </c>
      <c r="L71" s="65"/>
      <c r="M71" s="65"/>
      <c r="N71" s="65"/>
      <c r="O71" s="65"/>
    </row>
    <row r="72" spans="1:15" ht="25.5" customHeight="1">
      <c r="A72" s="58">
        <f t="shared" si="1"/>
        <v>63</v>
      </c>
      <c r="B72" s="70" t="s">
        <v>201</v>
      </c>
      <c r="C72" s="70" t="s">
        <v>32</v>
      </c>
      <c r="D72" s="71" t="s">
        <v>152</v>
      </c>
      <c r="E72" s="71" t="s">
        <v>152</v>
      </c>
      <c r="F72" s="55">
        <v>100</v>
      </c>
      <c r="G72" s="51">
        <v>6864</v>
      </c>
      <c r="H72" s="51">
        <v>6864</v>
      </c>
      <c r="I72" s="51">
        <f t="shared" si="4"/>
        <v>0</v>
      </c>
      <c r="J72" s="69" t="s">
        <v>15</v>
      </c>
      <c r="K72" s="61" t="s">
        <v>60</v>
      </c>
      <c r="L72" s="65"/>
      <c r="M72" s="65"/>
      <c r="N72" s="65"/>
      <c r="O72" s="65"/>
    </row>
    <row r="73" spans="1:15" ht="25.5" customHeight="1">
      <c r="A73" s="58">
        <f t="shared" si="1"/>
        <v>64</v>
      </c>
      <c r="B73" s="38" t="s">
        <v>151</v>
      </c>
      <c r="C73" s="70" t="s">
        <v>32</v>
      </c>
      <c r="D73" s="71" t="s">
        <v>152</v>
      </c>
      <c r="E73" s="71" t="s">
        <v>152</v>
      </c>
      <c r="F73" s="55">
        <v>100</v>
      </c>
      <c r="G73" s="72">
        <v>6835.5</v>
      </c>
      <c r="H73" s="72">
        <v>6835.5</v>
      </c>
      <c r="I73" s="51">
        <f t="shared" si="4"/>
        <v>0</v>
      </c>
      <c r="J73" s="69" t="s">
        <v>15</v>
      </c>
      <c r="K73" s="61" t="s">
        <v>60</v>
      </c>
      <c r="L73" s="65"/>
      <c r="M73" s="65"/>
      <c r="N73" s="65"/>
      <c r="O73" s="65"/>
    </row>
    <row r="74" spans="1:15" ht="25.5" customHeight="1">
      <c r="A74" s="58">
        <f t="shared" si="1"/>
        <v>65</v>
      </c>
      <c r="B74" s="38" t="s">
        <v>204</v>
      </c>
      <c r="C74" s="70" t="s">
        <v>32</v>
      </c>
      <c r="D74" s="71" t="s">
        <v>205</v>
      </c>
      <c r="E74" s="71" t="s">
        <v>205</v>
      </c>
      <c r="F74" s="55">
        <v>100</v>
      </c>
      <c r="G74" s="72">
        <v>6080</v>
      </c>
      <c r="H74" s="72">
        <v>6080</v>
      </c>
      <c r="I74" s="51">
        <f t="shared" si="4"/>
        <v>0</v>
      </c>
      <c r="J74" s="69" t="s">
        <v>15</v>
      </c>
      <c r="K74" s="61" t="s">
        <v>60</v>
      </c>
      <c r="L74" s="65"/>
      <c r="M74" s="65"/>
      <c r="N74" s="65"/>
      <c r="O74" s="65"/>
    </row>
    <row r="75" spans="1:15" ht="25.5" customHeight="1">
      <c r="A75" s="58">
        <f t="shared" si="1"/>
        <v>66</v>
      </c>
      <c r="B75" s="38" t="s">
        <v>206</v>
      </c>
      <c r="C75" s="70" t="s">
        <v>32</v>
      </c>
      <c r="D75" s="71" t="s">
        <v>186</v>
      </c>
      <c r="E75" s="71" t="s">
        <v>186</v>
      </c>
      <c r="F75" s="55">
        <v>100</v>
      </c>
      <c r="G75" s="72">
        <v>6000</v>
      </c>
      <c r="H75" s="72">
        <v>6000</v>
      </c>
      <c r="I75" s="51">
        <f t="shared" si="4"/>
        <v>0</v>
      </c>
      <c r="J75" s="69" t="s">
        <v>15</v>
      </c>
      <c r="K75" s="61" t="s">
        <v>60</v>
      </c>
      <c r="L75" s="65"/>
      <c r="M75" s="65"/>
      <c r="N75" s="65"/>
      <c r="O75" s="65"/>
    </row>
    <row r="76" spans="1:15" ht="25.5" customHeight="1">
      <c r="A76" s="58">
        <f t="shared" si="1"/>
        <v>67</v>
      </c>
      <c r="B76" s="61" t="s">
        <v>98</v>
      </c>
      <c r="C76" s="61" t="s">
        <v>32</v>
      </c>
      <c r="D76" s="62">
        <v>41307</v>
      </c>
      <c r="E76" s="62">
        <v>41307</v>
      </c>
      <c r="F76" s="55">
        <v>100</v>
      </c>
      <c r="G76" s="51">
        <v>15096</v>
      </c>
      <c r="H76" s="51">
        <v>15096</v>
      </c>
      <c r="I76" s="51">
        <f t="shared" si="4"/>
        <v>0</v>
      </c>
      <c r="J76" s="69" t="s">
        <v>15</v>
      </c>
      <c r="K76" s="61" t="s">
        <v>60</v>
      </c>
      <c r="L76" s="65"/>
      <c r="M76" s="65"/>
      <c r="N76" s="65"/>
      <c r="O76" s="65"/>
    </row>
    <row r="77" spans="1:11" s="65" customFormat="1" ht="25.5" customHeight="1">
      <c r="A77" s="58">
        <f t="shared" si="1"/>
        <v>68</v>
      </c>
      <c r="B77" s="61" t="s">
        <v>225</v>
      </c>
      <c r="C77" s="61" t="s">
        <v>32</v>
      </c>
      <c r="D77" s="62">
        <v>41715</v>
      </c>
      <c r="E77" s="62">
        <v>41715</v>
      </c>
      <c r="F77" s="55">
        <v>100</v>
      </c>
      <c r="G77" s="51">
        <v>24100</v>
      </c>
      <c r="H77" s="51">
        <v>24100</v>
      </c>
      <c r="I77" s="51">
        <f t="shared" si="4"/>
        <v>0</v>
      </c>
      <c r="J77" s="69" t="s">
        <v>15</v>
      </c>
      <c r="K77" s="61" t="s">
        <v>60</v>
      </c>
    </row>
    <row r="78" spans="1:15" ht="25.5" customHeight="1">
      <c r="A78" s="58">
        <f t="shared" si="1"/>
        <v>69</v>
      </c>
      <c r="B78" s="70" t="s">
        <v>100</v>
      </c>
      <c r="C78" s="61" t="s">
        <v>32</v>
      </c>
      <c r="D78" s="71" t="s">
        <v>153</v>
      </c>
      <c r="E78" s="71" t="s">
        <v>153</v>
      </c>
      <c r="F78" s="55">
        <v>100</v>
      </c>
      <c r="G78" s="51">
        <v>4450</v>
      </c>
      <c r="H78" s="51">
        <v>4450</v>
      </c>
      <c r="I78" s="51">
        <f>G78-H78</f>
        <v>0</v>
      </c>
      <c r="J78" s="69" t="s">
        <v>15</v>
      </c>
      <c r="K78" s="61" t="s">
        <v>60</v>
      </c>
      <c r="L78" s="65"/>
      <c r="M78" s="65"/>
      <c r="N78" s="65"/>
      <c r="O78" s="65"/>
    </row>
    <row r="79" spans="1:15" ht="25.5" customHeight="1">
      <c r="A79" s="58">
        <f t="shared" si="1"/>
        <v>70</v>
      </c>
      <c r="B79" s="70" t="s">
        <v>100</v>
      </c>
      <c r="C79" s="61" t="s">
        <v>32</v>
      </c>
      <c r="D79" s="71" t="s">
        <v>153</v>
      </c>
      <c r="E79" s="71" t="s">
        <v>153</v>
      </c>
      <c r="F79" s="55">
        <v>100</v>
      </c>
      <c r="G79" s="51">
        <v>4450</v>
      </c>
      <c r="H79" s="51">
        <v>4450</v>
      </c>
      <c r="I79" s="51">
        <f>G79-H79</f>
        <v>0</v>
      </c>
      <c r="J79" s="69" t="s">
        <v>15</v>
      </c>
      <c r="K79" s="61" t="s">
        <v>60</v>
      </c>
      <c r="L79" s="65"/>
      <c r="M79" s="65"/>
      <c r="N79" s="65"/>
      <c r="O79" s="65"/>
    </row>
    <row r="80" spans="1:15" ht="25.5" customHeight="1">
      <c r="A80" s="58">
        <f t="shared" si="1"/>
        <v>71</v>
      </c>
      <c r="B80" s="61" t="s">
        <v>146</v>
      </c>
      <c r="C80" s="61" t="s">
        <v>32</v>
      </c>
      <c r="D80" s="62">
        <v>41715</v>
      </c>
      <c r="E80" s="62">
        <v>41715</v>
      </c>
      <c r="F80" s="55">
        <v>100</v>
      </c>
      <c r="G80" s="51">
        <v>15500</v>
      </c>
      <c r="H80" s="51">
        <v>15500</v>
      </c>
      <c r="I80" s="51">
        <f t="shared" si="4"/>
        <v>0</v>
      </c>
      <c r="J80" s="69" t="s">
        <v>15</v>
      </c>
      <c r="K80" s="61" t="s">
        <v>60</v>
      </c>
      <c r="L80" s="65"/>
      <c r="M80" s="65"/>
      <c r="N80" s="65"/>
      <c r="O80" s="65"/>
    </row>
    <row r="81" spans="1:15" ht="25.5" customHeight="1">
      <c r="A81" s="58">
        <f t="shared" si="1"/>
        <v>72</v>
      </c>
      <c r="B81" s="61" t="s">
        <v>158</v>
      </c>
      <c r="C81" s="61" t="s">
        <v>32</v>
      </c>
      <c r="D81" s="62">
        <v>41942</v>
      </c>
      <c r="E81" s="62">
        <v>41942</v>
      </c>
      <c r="F81" s="55">
        <v>100</v>
      </c>
      <c r="G81" s="51">
        <f>11168</f>
        <v>11168</v>
      </c>
      <c r="H81" s="51">
        <v>11168</v>
      </c>
      <c r="I81" s="51">
        <f t="shared" si="4"/>
        <v>0</v>
      </c>
      <c r="J81" s="69" t="s">
        <v>15</v>
      </c>
      <c r="K81" s="61" t="s">
        <v>60</v>
      </c>
      <c r="L81" s="65"/>
      <c r="M81" s="65"/>
      <c r="N81" s="65"/>
      <c r="O81" s="65"/>
    </row>
    <row r="82" spans="1:15" ht="25.5" customHeight="1">
      <c r="A82" s="58">
        <f t="shared" si="1"/>
        <v>73</v>
      </c>
      <c r="B82" s="61" t="s">
        <v>154</v>
      </c>
      <c r="C82" s="61" t="s">
        <v>32</v>
      </c>
      <c r="D82" s="62">
        <v>41925</v>
      </c>
      <c r="E82" s="62">
        <v>41925</v>
      </c>
      <c r="F82" s="55">
        <v>100</v>
      </c>
      <c r="G82" s="51">
        <v>15050</v>
      </c>
      <c r="H82" s="51">
        <v>15050</v>
      </c>
      <c r="I82" s="51">
        <f t="shared" si="4"/>
        <v>0</v>
      </c>
      <c r="J82" s="69" t="s">
        <v>15</v>
      </c>
      <c r="K82" s="61" t="s">
        <v>60</v>
      </c>
      <c r="L82" s="65"/>
      <c r="M82" s="65"/>
      <c r="N82" s="65"/>
      <c r="O82" s="65"/>
    </row>
    <row r="83" spans="1:15" ht="25.5" customHeight="1">
      <c r="A83" s="58">
        <f>A82+1</f>
        <v>74</v>
      </c>
      <c r="B83" s="61" t="s">
        <v>154</v>
      </c>
      <c r="C83" s="61" t="s">
        <v>32</v>
      </c>
      <c r="D83" s="62">
        <v>41925</v>
      </c>
      <c r="E83" s="62">
        <v>41925</v>
      </c>
      <c r="F83" s="55">
        <v>100</v>
      </c>
      <c r="G83" s="51">
        <v>15050</v>
      </c>
      <c r="H83" s="51">
        <v>15050</v>
      </c>
      <c r="I83" s="51">
        <f t="shared" si="4"/>
        <v>0</v>
      </c>
      <c r="J83" s="69" t="s">
        <v>15</v>
      </c>
      <c r="K83" s="61" t="s">
        <v>60</v>
      </c>
      <c r="L83" s="65"/>
      <c r="M83" s="65"/>
      <c r="N83" s="65"/>
      <c r="O83" s="65"/>
    </row>
    <row r="84" spans="1:15" ht="25.5" customHeight="1">
      <c r="A84" s="58">
        <f aca="true" t="shared" si="5" ref="A84:A91">A83+1</f>
        <v>75</v>
      </c>
      <c r="B84" s="70" t="s">
        <v>155</v>
      </c>
      <c r="C84" s="61" t="s">
        <v>32</v>
      </c>
      <c r="D84" s="71" t="s">
        <v>156</v>
      </c>
      <c r="E84" s="71" t="s">
        <v>156</v>
      </c>
      <c r="F84" s="55">
        <v>100</v>
      </c>
      <c r="G84" s="51">
        <v>6370</v>
      </c>
      <c r="H84" s="51">
        <v>6370</v>
      </c>
      <c r="I84" s="51">
        <f t="shared" si="4"/>
        <v>0</v>
      </c>
      <c r="J84" s="69" t="s">
        <v>15</v>
      </c>
      <c r="K84" s="61" t="s">
        <v>60</v>
      </c>
      <c r="L84" s="65"/>
      <c r="M84" s="65"/>
      <c r="N84" s="65"/>
      <c r="O84" s="65"/>
    </row>
    <row r="85" spans="1:15" ht="25.5" customHeight="1">
      <c r="A85" s="58">
        <f t="shared" si="5"/>
        <v>76</v>
      </c>
      <c r="B85" s="70" t="s">
        <v>157</v>
      </c>
      <c r="C85" s="70" t="s">
        <v>32</v>
      </c>
      <c r="D85" s="71" t="s">
        <v>153</v>
      </c>
      <c r="E85" s="71" t="s">
        <v>153</v>
      </c>
      <c r="F85" s="55">
        <v>100</v>
      </c>
      <c r="G85" s="51">
        <v>2632</v>
      </c>
      <c r="H85" s="51">
        <v>2632</v>
      </c>
      <c r="I85" s="51">
        <f t="shared" si="4"/>
        <v>0</v>
      </c>
      <c r="J85" s="69" t="s">
        <v>15</v>
      </c>
      <c r="K85" s="61" t="s">
        <v>60</v>
      </c>
      <c r="L85" s="65"/>
      <c r="M85" s="65"/>
      <c r="N85" s="65"/>
      <c r="O85" s="65"/>
    </row>
    <row r="86" spans="1:15" ht="27" customHeight="1">
      <c r="A86" s="58">
        <f t="shared" si="5"/>
        <v>77</v>
      </c>
      <c r="B86" s="70" t="s">
        <v>157</v>
      </c>
      <c r="C86" s="70" t="s">
        <v>32</v>
      </c>
      <c r="D86" s="71" t="s">
        <v>153</v>
      </c>
      <c r="E86" s="71" t="s">
        <v>153</v>
      </c>
      <c r="F86" s="55">
        <v>100</v>
      </c>
      <c r="G86" s="51">
        <v>2632</v>
      </c>
      <c r="H86" s="51">
        <v>2632</v>
      </c>
      <c r="I86" s="51">
        <f t="shared" si="4"/>
        <v>0</v>
      </c>
      <c r="J86" s="69" t="s">
        <v>15</v>
      </c>
      <c r="K86" s="61" t="s">
        <v>60</v>
      </c>
      <c r="L86" s="65"/>
      <c r="M86" s="65"/>
      <c r="N86" s="65"/>
      <c r="O86" s="65"/>
    </row>
    <row r="87" spans="1:15" ht="24" customHeight="1">
      <c r="A87" s="58">
        <f t="shared" si="5"/>
        <v>78</v>
      </c>
      <c r="B87" s="70" t="s">
        <v>159</v>
      </c>
      <c r="C87" s="70" t="s">
        <v>32</v>
      </c>
      <c r="D87" s="71" t="s">
        <v>153</v>
      </c>
      <c r="E87" s="71" t="s">
        <v>153</v>
      </c>
      <c r="F87" s="55">
        <v>100</v>
      </c>
      <c r="G87" s="51">
        <v>2632</v>
      </c>
      <c r="H87" s="51">
        <v>2632</v>
      </c>
      <c r="I87" s="51">
        <f t="shared" si="4"/>
        <v>0</v>
      </c>
      <c r="J87" s="69" t="s">
        <v>15</v>
      </c>
      <c r="K87" s="61" t="s">
        <v>60</v>
      </c>
      <c r="L87" s="65"/>
      <c r="M87" s="65"/>
      <c r="N87" s="65"/>
      <c r="O87" s="65"/>
    </row>
    <row r="88" spans="1:15" ht="24.75" customHeight="1">
      <c r="A88" s="58">
        <f t="shared" si="5"/>
        <v>79</v>
      </c>
      <c r="B88" s="70" t="s">
        <v>160</v>
      </c>
      <c r="C88" s="70" t="s">
        <v>32</v>
      </c>
      <c r="D88" s="71" t="s">
        <v>93</v>
      </c>
      <c r="E88" s="71" t="s">
        <v>93</v>
      </c>
      <c r="F88" s="55">
        <v>100</v>
      </c>
      <c r="G88" s="51">
        <f>16050</f>
        <v>16050</v>
      </c>
      <c r="H88" s="51">
        <v>16050</v>
      </c>
      <c r="I88" s="51">
        <f t="shared" si="4"/>
        <v>0</v>
      </c>
      <c r="J88" s="69" t="s">
        <v>15</v>
      </c>
      <c r="K88" s="61" t="s">
        <v>60</v>
      </c>
      <c r="L88" s="65"/>
      <c r="M88" s="65"/>
      <c r="N88" s="65"/>
      <c r="O88" s="65"/>
    </row>
    <row r="89" spans="1:15" ht="25.5" customHeight="1">
      <c r="A89" s="58">
        <f t="shared" si="5"/>
        <v>80</v>
      </c>
      <c r="B89" s="70" t="s">
        <v>161</v>
      </c>
      <c r="C89" s="70" t="s">
        <v>32</v>
      </c>
      <c r="D89" s="71" t="s">
        <v>93</v>
      </c>
      <c r="E89" s="71" t="s">
        <v>93</v>
      </c>
      <c r="F89" s="55">
        <v>100</v>
      </c>
      <c r="G89" s="51">
        <v>10150</v>
      </c>
      <c r="H89" s="51">
        <v>10150</v>
      </c>
      <c r="I89" s="51">
        <f t="shared" si="4"/>
        <v>0</v>
      </c>
      <c r="J89" s="69" t="s">
        <v>15</v>
      </c>
      <c r="K89" s="61" t="s">
        <v>60</v>
      </c>
      <c r="L89" s="65"/>
      <c r="M89" s="65"/>
      <c r="N89" s="65"/>
      <c r="O89" s="65"/>
    </row>
    <row r="90" spans="1:15" ht="26.25" customHeight="1" hidden="1">
      <c r="A90" s="58">
        <f t="shared" si="5"/>
        <v>81</v>
      </c>
      <c r="B90" s="70"/>
      <c r="C90" s="70"/>
      <c r="D90" s="71"/>
      <c r="E90" s="71"/>
      <c r="F90" s="55"/>
      <c r="G90" s="51"/>
      <c r="H90" s="51"/>
      <c r="I90" s="51"/>
      <c r="J90" s="69" t="s">
        <v>15</v>
      </c>
      <c r="K90" s="61" t="s">
        <v>60</v>
      </c>
      <c r="L90" s="65"/>
      <c r="M90" s="65"/>
      <c r="N90" s="65"/>
      <c r="O90" s="65"/>
    </row>
    <row r="91" spans="1:15" ht="36.75" customHeight="1" hidden="1">
      <c r="A91" s="58">
        <f t="shared" si="5"/>
        <v>82</v>
      </c>
      <c r="B91" s="70"/>
      <c r="C91" s="70"/>
      <c r="D91" s="71"/>
      <c r="E91" s="71"/>
      <c r="F91" s="55"/>
      <c r="G91" s="51"/>
      <c r="H91" s="51"/>
      <c r="I91" s="51">
        <f t="shared" si="4"/>
        <v>0</v>
      </c>
      <c r="J91" s="69" t="s">
        <v>15</v>
      </c>
      <c r="K91" s="61" t="s">
        <v>60</v>
      </c>
      <c r="L91" s="65"/>
      <c r="M91" s="65"/>
      <c r="N91" s="65"/>
      <c r="O91" s="65"/>
    </row>
    <row r="92" spans="1:15" ht="36.75" customHeight="1" hidden="1">
      <c r="A92" s="58">
        <f>A91+1</f>
        <v>83</v>
      </c>
      <c r="B92" s="70"/>
      <c r="C92" s="70"/>
      <c r="D92" s="71"/>
      <c r="E92" s="71"/>
      <c r="F92" s="55"/>
      <c r="G92" s="51"/>
      <c r="H92" s="51"/>
      <c r="I92" s="51">
        <f t="shared" si="4"/>
        <v>0</v>
      </c>
      <c r="J92" s="69" t="s">
        <v>15</v>
      </c>
      <c r="K92" s="61" t="s">
        <v>60</v>
      </c>
      <c r="L92" s="65"/>
      <c r="M92" s="65"/>
      <c r="N92" s="65"/>
      <c r="O92" s="65"/>
    </row>
    <row r="93" spans="1:15" ht="36.75" customHeight="1" hidden="1">
      <c r="A93" s="58">
        <f>A92+1</f>
        <v>84</v>
      </c>
      <c r="B93" s="70"/>
      <c r="C93" s="70"/>
      <c r="D93" s="71"/>
      <c r="E93" s="71"/>
      <c r="F93" s="55"/>
      <c r="G93" s="51"/>
      <c r="H93" s="51"/>
      <c r="I93" s="51">
        <f t="shared" si="4"/>
        <v>0</v>
      </c>
      <c r="J93" s="69" t="s">
        <v>15</v>
      </c>
      <c r="K93" s="61" t="s">
        <v>60</v>
      </c>
      <c r="L93" s="65"/>
      <c r="M93" s="65"/>
      <c r="N93" s="65"/>
      <c r="O93" s="65"/>
    </row>
    <row r="94" spans="1:15" ht="40.5" customHeight="1" hidden="1">
      <c r="A94" s="58">
        <f>A93+1</f>
        <v>85</v>
      </c>
      <c r="B94" s="70"/>
      <c r="C94" s="70"/>
      <c r="D94" s="71"/>
      <c r="E94" s="71"/>
      <c r="F94" s="55"/>
      <c r="G94" s="51"/>
      <c r="H94" s="51"/>
      <c r="I94" s="51"/>
      <c r="J94" s="69" t="s">
        <v>15</v>
      </c>
      <c r="K94" s="61" t="s">
        <v>60</v>
      </c>
      <c r="L94" s="65"/>
      <c r="M94" s="65"/>
      <c r="N94" s="65"/>
      <c r="O94" s="65"/>
    </row>
    <row r="95" spans="1:15" ht="12.75">
      <c r="A95" s="66"/>
      <c r="B95" s="66"/>
      <c r="C95" s="66"/>
      <c r="D95" s="67"/>
      <c r="E95" s="67"/>
      <c r="F95" s="67" t="s">
        <v>25</v>
      </c>
      <c r="G95" s="73">
        <f>SUM(G7:G94)</f>
        <v>1029990.9299999999</v>
      </c>
      <c r="H95" s="73">
        <f>SUM(H7:H94)</f>
        <v>894660.6</v>
      </c>
      <c r="I95" s="74"/>
      <c r="J95" s="66"/>
      <c r="K95" s="66"/>
      <c r="L95" s="65"/>
      <c r="M95" s="65"/>
      <c r="N95" s="65"/>
      <c r="O95" s="65"/>
    </row>
    <row r="96" spans="1:15" ht="12.75">
      <c r="A96" s="66"/>
      <c r="B96" s="66"/>
      <c r="C96" s="66"/>
      <c r="D96" s="67"/>
      <c r="E96" s="67"/>
      <c r="F96" s="67"/>
      <c r="G96" s="67"/>
      <c r="H96" s="67"/>
      <c r="I96" s="67"/>
      <c r="J96" s="66"/>
      <c r="K96" s="66"/>
      <c r="L96" s="65"/>
      <c r="M96" s="65"/>
      <c r="N96" s="65"/>
      <c r="O96" s="65"/>
    </row>
    <row r="97" spans="1:15" ht="12.75">
      <c r="A97" s="65"/>
      <c r="B97" s="75" t="s">
        <v>33</v>
      </c>
      <c r="C97" s="65"/>
      <c r="D97" s="76"/>
      <c r="E97" s="76"/>
      <c r="F97" s="76"/>
      <c r="G97" s="77"/>
      <c r="H97" s="77"/>
      <c r="I97" s="76"/>
      <c r="J97" s="65"/>
      <c r="K97" s="65"/>
      <c r="L97" s="65"/>
      <c r="M97" s="65"/>
      <c r="N97" s="65"/>
      <c r="O97" s="65"/>
    </row>
    <row r="98" spans="1:15" ht="12.75">
      <c r="A98" s="65"/>
      <c r="B98" s="65"/>
      <c r="C98" s="65"/>
      <c r="D98" s="76"/>
      <c r="E98" s="76"/>
      <c r="F98" s="76"/>
      <c r="G98" s="77"/>
      <c r="H98" s="77"/>
      <c r="I98" s="76"/>
      <c r="J98" s="65"/>
      <c r="K98" s="65"/>
      <c r="L98" s="65"/>
      <c r="M98" s="65"/>
      <c r="N98" s="65"/>
      <c r="O98" s="65"/>
    </row>
    <row r="99" spans="1:15" ht="12.75">
      <c r="A99" s="65"/>
      <c r="B99" s="65"/>
      <c r="C99" s="65"/>
      <c r="D99" s="76"/>
      <c r="E99" s="76"/>
      <c r="F99" s="76"/>
      <c r="G99" s="77"/>
      <c r="H99" s="77"/>
      <c r="I99" s="76"/>
      <c r="J99" s="65"/>
      <c r="K99" s="65"/>
      <c r="L99" s="65"/>
      <c r="M99" s="65"/>
      <c r="N99" s="65"/>
      <c r="O99" s="65"/>
    </row>
    <row r="100" spans="1:15" ht="12.75">
      <c r="A100" s="65"/>
      <c r="B100" s="65"/>
      <c r="C100" s="65"/>
      <c r="D100" s="76"/>
      <c r="E100" s="76"/>
      <c r="F100" s="76"/>
      <c r="G100" s="76"/>
      <c r="H100" s="76"/>
      <c r="I100" s="76"/>
      <c r="J100" s="65"/>
      <c r="K100" s="65"/>
      <c r="L100" s="65"/>
      <c r="M100" s="65"/>
      <c r="N100" s="65"/>
      <c r="O100" s="65"/>
    </row>
    <row r="101" spans="1:15" ht="12.75">
      <c r="A101" s="65"/>
      <c r="B101" s="65"/>
      <c r="C101" s="65"/>
      <c r="D101" s="76"/>
      <c r="E101" s="76"/>
      <c r="F101" s="76"/>
      <c r="G101" s="77"/>
      <c r="H101" s="77"/>
      <c r="I101" s="76"/>
      <c r="J101" s="65"/>
      <c r="K101" s="65"/>
      <c r="L101" s="65"/>
      <c r="M101" s="65"/>
      <c r="N101" s="65"/>
      <c r="O101" s="65"/>
    </row>
    <row r="102" spans="1:15" ht="12.75">
      <c r="A102" s="65"/>
      <c r="B102" s="65"/>
      <c r="C102" s="65"/>
      <c r="D102" s="76"/>
      <c r="E102" s="76"/>
      <c r="F102" s="76"/>
      <c r="G102" s="76"/>
      <c r="H102" s="76"/>
      <c r="I102" s="76"/>
      <c r="J102" s="65"/>
      <c r="K102" s="65"/>
      <c r="L102" s="65"/>
      <c r="M102" s="65"/>
      <c r="N102" s="65"/>
      <c r="O102" s="65"/>
    </row>
    <row r="103" spans="1:15" ht="12.75">
      <c r="A103" s="65"/>
      <c r="B103" s="65"/>
      <c r="C103" s="65"/>
      <c r="D103" s="76"/>
      <c r="E103" s="76"/>
      <c r="F103" s="76"/>
      <c r="G103" s="76"/>
      <c r="H103" s="76"/>
      <c r="I103" s="76"/>
      <c r="J103" s="65"/>
      <c r="K103" s="65"/>
      <c r="L103" s="65"/>
      <c r="M103" s="65"/>
      <c r="N103" s="65"/>
      <c r="O103" s="65"/>
    </row>
    <row r="104" ht="12.75">
      <c r="G104" s="48"/>
    </row>
  </sheetData>
  <sheetProtection/>
  <mergeCells count="3">
    <mergeCell ref="A2:J2"/>
    <mergeCell ref="A3:J3"/>
    <mergeCell ref="A1:K1"/>
  </mergeCells>
  <printOptions/>
  <pageMargins left="0.3937007874015748" right="0.3937007874015748" top="0.7874015748031497" bottom="0.5905511811023623" header="0.7086614173228347" footer="0.5118110236220472"/>
  <pageSetup fitToHeight="4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22">
      <selection activeCell="G5" sqref="G5"/>
    </sheetView>
  </sheetViews>
  <sheetFormatPr defaultColWidth="9.140625" defaultRowHeight="12.75"/>
  <cols>
    <col min="1" max="1" width="5.140625" style="0" customWidth="1"/>
    <col min="2" max="2" width="25.421875" style="0" customWidth="1"/>
    <col min="3" max="3" width="16.8515625" style="0" customWidth="1"/>
    <col min="4" max="4" width="12.8515625" style="1" customWidth="1"/>
    <col min="5" max="5" width="11.140625" style="1" customWidth="1"/>
    <col min="6" max="6" width="11.140625" style="1" hidden="1" customWidth="1"/>
    <col min="7" max="7" width="13.57421875" style="1" customWidth="1"/>
    <col min="8" max="8" width="12.00390625" style="1" hidden="1" customWidth="1"/>
    <col min="9" max="9" width="12.28125" style="1" hidden="1" customWidth="1"/>
    <col min="10" max="10" width="12.421875" style="0" customWidth="1"/>
    <col min="11" max="11" width="16.421875" style="0" customWidth="1"/>
    <col min="13" max="13" width="11.7109375" style="0" bestFit="1" customWidth="1"/>
  </cols>
  <sheetData>
    <row r="1" spans="1:11" ht="15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.75">
      <c r="A2" s="82" t="s">
        <v>31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2.75">
      <c r="A4" s="4"/>
      <c r="B4" s="4"/>
      <c r="C4" s="4"/>
      <c r="D4" s="5"/>
      <c r="E4" s="5" t="s">
        <v>250</v>
      </c>
      <c r="F4" s="5"/>
      <c r="G4" s="5"/>
      <c r="H4" s="5"/>
      <c r="I4" s="5"/>
      <c r="J4" s="4"/>
      <c r="K4" s="4"/>
    </row>
    <row r="5" spans="1:11" ht="38.25">
      <c r="A5" s="7" t="s">
        <v>0</v>
      </c>
      <c r="B5" s="8" t="s">
        <v>1</v>
      </c>
      <c r="C5" s="7" t="s">
        <v>3</v>
      </c>
      <c r="D5" s="7" t="s">
        <v>23</v>
      </c>
      <c r="E5" s="7" t="s">
        <v>24</v>
      </c>
      <c r="F5" s="7" t="s">
        <v>6</v>
      </c>
      <c r="G5" s="7" t="s">
        <v>7</v>
      </c>
      <c r="H5" s="7" t="s">
        <v>46</v>
      </c>
      <c r="I5" s="7" t="s">
        <v>8</v>
      </c>
      <c r="J5" s="7" t="s">
        <v>11</v>
      </c>
      <c r="K5" s="9" t="s">
        <v>26</v>
      </c>
    </row>
    <row r="6" spans="1:11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23.25" customHeight="1">
      <c r="A7" s="10">
        <v>1</v>
      </c>
      <c r="B7" s="40" t="s">
        <v>74</v>
      </c>
      <c r="C7" s="40" t="s">
        <v>32</v>
      </c>
      <c r="D7" s="12" t="s">
        <v>180</v>
      </c>
      <c r="E7" s="12" t="s">
        <v>180</v>
      </c>
      <c r="F7" s="10">
        <v>20</v>
      </c>
      <c r="G7" s="13">
        <v>779700</v>
      </c>
      <c r="H7" s="13">
        <v>159721.97</v>
      </c>
      <c r="I7" s="13">
        <f>G7-H7</f>
        <v>619978.03</v>
      </c>
      <c r="J7" s="18" t="s">
        <v>15</v>
      </c>
      <c r="K7" s="20" t="s">
        <v>60</v>
      </c>
    </row>
    <row r="8" spans="1:11" ht="21.75" customHeight="1">
      <c r="A8" s="10">
        <f>A7+1</f>
        <v>2</v>
      </c>
      <c r="B8" s="44" t="s">
        <v>177</v>
      </c>
      <c r="C8" s="40" t="s">
        <v>32</v>
      </c>
      <c r="D8" s="12" t="s">
        <v>175</v>
      </c>
      <c r="E8" s="12" t="s">
        <v>175</v>
      </c>
      <c r="F8" s="10">
        <v>25</v>
      </c>
      <c r="G8" s="13">
        <f>414295+414295</f>
        <v>828590</v>
      </c>
      <c r="H8" s="13">
        <v>103574</v>
      </c>
      <c r="I8" s="13">
        <f aca="true" t="shared" si="0" ref="I8:I45">G8-H8</f>
        <v>725016</v>
      </c>
      <c r="J8" s="18" t="s">
        <v>15</v>
      </c>
      <c r="K8" s="20" t="s">
        <v>60</v>
      </c>
    </row>
    <row r="9" spans="1:11" ht="22.5" customHeight="1">
      <c r="A9" s="10">
        <f aca="true" t="shared" si="1" ref="A9:A45">A8+1</f>
        <v>3</v>
      </c>
      <c r="B9" s="44" t="s">
        <v>176</v>
      </c>
      <c r="C9" s="40" t="s">
        <v>32</v>
      </c>
      <c r="D9" s="12" t="s">
        <v>174</v>
      </c>
      <c r="E9" s="12" t="s">
        <v>174</v>
      </c>
      <c r="F9" s="10">
        <v>30</v>
      </c>
      <c r="G9" s="13">
        <v>305000</v>
      </c>
      <c r="H9" s="13">
        <v>91500</v>
      </c>
      <c r="I9" s="13">
        <f t="shared" si="0"/>
        <v>213500</v>
      </c>
      <c r="J9" s="18" t="s">
        <v>15</v>
      </c>
      <c r="K9" s="20" t="s">
        <v>60</v>
      </c>
    </row>
    <row r="10" spans="1:11" ht="25.5">
      <c r="A10" s="10">
        <f t="shared" si="1"/>
        <v>4</v>
      </c>
      <c r="B10" s="44" t="s">
        <v>163</v>
      </c>
      <c r="C10" s="40" t="s">
        <v>32</v>
      </c>
      <c r="D10" s="12" t="s">
        <v>179</v>
      </c>
      <c r="E10" s="12" t="s">
        <v>179</v>
      </c>
      <c r="F10" s="10">
        <v>31</v>
      </c>
      <c r="G10" s="50">
        <f>209031</f>
        <v>209031</v>
      </c>
      <c r="H10" s="13">
        <v>64451</v>
      </c>
      <c r="I10" s="13">
        <f t="shared" si="0"/>
        <v>144580</v>
      </c>
      <c r="J10" s="18" t="s">
        <v>15</v>
      </c>
      <c r="K10" s="20" t="s">
        <v>60</v>
      </c>
    </row>
    <row r="11" spans="1:11" ht="25.5">
      <c r="A11" s="10">
        <f t="shared" si="1"/>
        <v>5</v>
      </c>
      <c r="B11" s="44" t="s">
        <v>165</v>
      </c>
      <c r="C11" s="40" t="s">
        <v>32</v>
      </c>
      <c r="D11" s="12" t="s">
        <v>84</v>
      </c>
      <c r="E11" s="12" t="s">
        <v>84</v>
      </c>
      <c r="F11" s="10">
        <v>24</v>
      </c>
      <c r="G11" s="50">
        <v>232300</v>
      </c>
      <c r="H11" s="13">
        <v>56139</v>
      </c>
      <c r="I11" s="13">
        <f>G11-H11</f>
        <v>176161</v>
      </c>
      <c r="J11" s="18" t="s">
        <v>15</v>
      </c>
      <c r="K11" s="20" t="s">
        <v>60</v>
      </c>
    </row>
    <row r="12" spans="1:11" ht="22.5" customHeight="1">
      <c r="A12" s="10">
        <f t="shared" si="1"/>
        <v>6</v>
      </c>
      <c r="B12" s="44" t="s">
        <v>164</v>
      </c>
      <c r="C12" s="40" t="s">
        <v>32</v>
      </c>
      <c r="D12" s="12" t="s">
        <v>84</v>
      </c>
      <c r="E12" s="12" t="s">
        <v>84</v>
      </c>
      <c r="F12" s="10">
        <v>24</v>
      </c>
      <c r="G12" s="50">
        <v>232300</v>
      </c>
      <c r="H12" s="13">
        <v>56139</v>
      </c>
      <c r="I12" s="13">
        <f>G12-H12</f>
        <v>176161</v>
      </c>
      <c r="J12" s="18" t="s">
        <v>15</v>
      </c>
      <c r="K12" s="20" t="s">
        <v>60</v>
      </c>
    </row>
    <row r="13" spans="1:11" ht="22.5" customHeight="1">
      <c r="A13" s="10">
        <f t="shared" si="1"/>
        <v>7</v>
      </c>
      <c r="B13" s="44" t="s">
        <v>168</v>
      </c>
      <c r="C13" s="40" t="s">
        <v>32</v>
      </c>
      <c r="D13" s="12" t="s">
        <v>167</v>
      </c>
      <c r="E13" s="12" t="s">
        <v>167</v>
      </c>
      <c r="F13" s="10">
        <v>24</v>
      </c>
      <c r="G13" s="50">
        <v>232300</v>
      </c>
      <c r="H13" s="13">
        <v>56139</v>
      </c>
      <c r="I13" s="13">
        <f>G13-H13</f>
        <v>176161</v>
      </c>
      <c r="J13" s="18" t="s">
        <v>15</v>
      </c>
      <c r="K13" s="20" t="s">
        <v>60</v>
      </c>
    </row>
    <row r="14" spans="1:11" ht="22.5" customHeight="1">
      <c r="A14" s="10">
        <f t="shared" si="1"/>
        <v>8</v>
      </c>
      <c r="B14" s="44" t="s">
        <v>166</v>
      </c>
      <c r="C14" s="40" t="s">
        <v>32</v>
      </c>
      <c r="D14" s="12" t="s">
        <v>167</v>
      </c>
      <c r="E14" s="12" t="s">
        <v>167</v>
      </c>
      <c r="F14" s="10">
        <v>24</v>
      </c>
      <c r="G14" s="50">
        <v>232300</v>
      </c>
      <c r="H14" s="13">
        <v>56139</v>
      </c>
      <c r="I14" s="13">
        <f t="shared" si="0"/>
        <v>176161</v>
      </c>
      <c r="J14" s="18" t="s">
        <v>15</v>
      </c>
      <c r="K14" s="20" t="s">
        <v>60</v>
      </c>
    </row>
    <row r="15" spans="1:11" ht="23.25" customHeight="1">
      <c r="A15" s="10">
        <f t="shared" si="1"/>
        <v>9</v>
      </c>
      <c r="B15" s="44" t="s">
        <v>142</v>
      </c>
      <c r="C15" s="40" t="s">
        <v>32</v>
      </c>
      <c r="D15" s="49">
        <v>41231</v>
      </c>
      <c r="E15" s="49">
        <v>41231</v>
      </c>
      <c r="F15" s="10">
        <v>100</v>
      </c>
      <c r="G15" s="13">
        <v>276540</v>
      </c>
      <c r="H15" s="13">
        <v>276540</v>
      </c>
      <c r="I15" s="13">
        <f t="shared" si="0"/>
        <v>0</v>
      </c>
      <c r="J15" s="18" t="s">
        <v>15</v>
      </c>
      <c r="K15" s="20" t="s">
        <v>60</v>
      </c>
    </row>
    <row r="16" spans="1:11" ht="22.5" customHeight="1">
      <c r="A16" s="10">
        <f t="shared" si="1"/>
        <v>10</v>
      </c>
      <c r="B16" s="44" t="s">
        <v>144</v>
      </c>
      <c r="C16" s="40" t="s">
        <v>32</v>
      </c>
      <c r="D16" s="12" t="s">
        <v>169</v>
      </c>
      <c r="E16" s="12" t="s">
        <v>169</v>
      </c>
      <c r="F16" s="10">
        <v>22</v>
      </c>
      <c r="G16" s="13">
        <f>1981480.85-149890-1008088.32</f>
        <v>823502.5300000001</v>
      </c>
      <c r="H16" s="13">
        <v>178425</v>
      </c>
      <c r="I16" s="13">
        <f t="shared" si="0"/>
        <v>645077.5300000001</v>
      </c>
      <c r="J16" s="18" t="s">
        <v>15</v>
      </c>
      <c r="K16" s="20" t="s">
        <v>60</v>
      </c>
    </row>
    <row r="17" spans="1:11" ht="21.75" customHeight="1">
      <c r="A17" s="10">
        <f t="shared" si="1"/>
        <v>11</v>
      </c>
      <c r="B17" s="44" t="s">
        <v>170</v>
      </c>
      <c r="C17" s="40" t="s">
        <v>171</v>
      </c>
      <c r="D17" s="12" t="s">
        <v>169</v>
      </c>
      <c r="E17" s="12" t="s">
        <v>169</v>
      </c>
      <c r="F17" s="10">
        <v>22</v>
      </c>
      <c r="G17" s="13">
        <f>14989+134901</f>
        <v>149890</v>
      </c>
      <c r="H17" s="13">
        <v>32476</v>
      </c>
      <c r="I17" s="13">
        <f t="shared" si="0"/>
        <v>117414</v>
      </c>
      <c r="J17" s="18" t="s">
        <v>15</v>
      </c>
      <c r="K17" s="20" t="s">
        <v>60</v>
      </c>
    </row>
    <row r="18" spans="1:11" ht="25.5">
      <c r="A18" s="10">
        <f t="shared" si="1"/>
        <v>12</v>
      </c>
      <c r="B18" s="44" t="s">
        <v>172</v>
      </c>
      <c r="C18" s="40" t="s">
        <v>173</v>
      </c>
      <c r="D18" s="12" t="s">
        <v>169</v>
      </c>
      <c r="E18" s="12" t="s">
        <v>169</v>
      </c>
      <c r="F18" s="10">
        <v>22</v>
      </c>
      <c r="G18" s="13">
        <f>928088.32+80000-121480</f>
        <v>886608.32</v>
      </c>
      <c r="H18" s="13">
        <v>192098</v>
      </c>
      <c r="I18" s="13">
        <f t="shared" si="0"/>
        <v>694510.32</v>
      </c>
      <c r="J18" s="18" t="s">
        <v>15</v>
      </c>
      <c r="K18" s="20" t="s">
        <v>60</v>
      </c>
    </row>
    <row r="19" spans="1:11" ht="25.5">
      <c r="A19" s="10">
        <f t="shared" si="1"/>
        <v>13</v>
      </c>
      <c r="B19" s="44" t="s">
        <v>178</v>
      </c>
      <c r="C19" s="40" t="s">
        <v>32</v>
      </c>
      <c r="D19" s="12" t="s">
        <v>143</v>
      </c>
      <c r="E19" s="12" t="s">
        <v>143</v>
      </c>
      <c r="F19" s="10">
        <v>100</v>
      </c>
      <c r="G19" s="50">
        <f>74032+7403</f>
        <v>81435</v>
      </c>
      <c r="H19" s="13">
        <f>74032+7403</f>
        <v>81435</v>
      </c>
      <c r="I19" s="13">
        <f>G19-H19</f>
        <v>0</v>
      </c>
      <c r="J19" s="18" t="s">
        <v>15</v>
      </c>
      <c r="K19" s="20" t="s">
        <v>60</v>
      </c>
    </row>
    <row r="20" spans="1:11" ht="25.5">
      <c r="A20" s="10">
        <f t="shared" si="1"/>
        <v>14</v>
      </c>
      <c r="B20" s="32" t="s">
        <v>181</v>
      </c>
      <c r="C20" s="32" t="s">
        <v>173</v>
      </c>
      <c r="D20" s="28" t="s">
        <v>182</v>
      </c>
      <c r="E20" s="28" t="s">
        <v>182</v>
      </c>
      <c r="F20" s="8">
        <v>8</v>
      </c>
      <c r="G20" s="51">
        <v>99980</v>
      </c>
      <c r="H20" s="47">
        <f>6583-1762</f>
        <v>4821</v>
      </c>
      <c r="I20" s="47">
        <f>G20-H20</f>
        <v>95159</v>
      </c>
      <c r="J20" s="18" t="s">
        <v>15</v>
      </c>
      <c r="K20" s="20" t="s">
        <v>60</v>
      </c>
    </row>
    <row r="21" spans="1:11" ht="38.25">
      <c r="A21" s="10">
        <f t="shared" si="1"/>
        <v>15</v>
      </c>
      <c r="B21" s="32" t="s">
        <v>187</v>
      </c>
      <c r="C21" s="32" t="s">
        <v>32</v>
      </c>
      <c r="D21" s="28" t="s">
        <v>188</v>
      </c>
      <c r="E21" s="28" t="s">
        <v>188</v>
      </c>
      <c r="F21" s="8">
        <v>100</v>
      </c>
      <c r="G21" s="51">
        <v>21500</v>
      </c>
      <c r="H21" s="47">
        <v>21500</v>
      </c>
      <c r="I21" s="47">
        <f>G21-H21</f>
        <v>0</v>
      </c>
      <c r="J21" s="18" t="s">
        <v>15</v>
      </c>
      <c r="K21" s="20" t="s">
        <v>60</v>
      </c>
    </row>
    <row r="22" spans="1:11" ht="27.75" customHeight="1">
      <c r="A22" s="10">
        <f t="shared" si="1"/>
        <v>16</v>
      </c>
      <c r="B22" s="44" t="s">
        <v>226</v>
      </c>
      <c r="C22" s="84" t="s">
        <v>32</v>
      </c>
      <c r="D22" s="39">
        <v>43074</v>
      </c>
      <c r="E22" s="39"/>
      <c r="F22" s="10"/>
      <c r="G22" s="78">
        <v>40000</v>
      </c>
      <c r="H22" s="13"/>
      <c r="I22" s="13">
        <f t="shared" si="0"/>
        <v>40000</v>
      </c>
      <c r="J22" s="18" t="s">
        <v>15</v>
      </c>
      <c r="K22" s="20" t="s">
        <v>60</v>
      </c>
    </row>
    <row r="23" spans="1:11" ht="25.5">
      <c r="A23" s="10">
        <f t="shared" si="1"/>
        <v>17</v>
      </c>
      <c r="B23" s="44" t="s">
        <v>227</v>
      </c>
      <c r="C23" s="85"/>
      <c r="D23" s="39">
        <v>43074</v>
      </c>
      <c r="E23" s="12"/>
      <c r="F23" s="10"/>
      <c r="G23" s="78">
        <v>41000</v>
      </c>
      <c r="H23" s="13"/>
      <c r="I23" s="13">
        <f t="shared" si="0"/>
        <v>41000</v>
      </c>
      <c r="J23" s="18" t="s">
        <v>15</v>
      </c>
      <c r="K23" s="20" t="s">
        <v>60</v>
      </c>
    </row>
    <row r="24" spans="1:11" ht="25.5">
      <c r="A24" s="10">
        <f t="shared" si="1"/>
        <v>18</v>
      </c>
      <c r="B24" s="44" t="s">
        <v>228</v>
      </c>
      <c r="C24" s="85"/>
      <c r="D24" s="39">
        <v>43074</v>
      </c>
      <c r="E24" s="12"/>
      <c r="F24" s="10"/>
      <c r="G24" s="78">
        <v>10000</v>
      </c>
      <c r="H24" s="13"/>
      <c r="I24" s="13">
        <f t="shared" si="0"/>
        <v>10000</v>
      </c>
      <c r="J24" s="18" t="s">
        <v>15</v>
      </c>
      <c r="K24" s="20" t="s">
        <v>60</v>
      </c>
    </row>
    <row r="25" spans="1:11" ht="25.5">
      <c r="A25" s="10">
        <f t="shared" si="1"/>
        <v>19</v>
      </c>
      <c r="B25" s="44" t="s">
        <v>229</v>
      </c>
      <c r="C25" s="85"/>
      <c r="D25" s="39">
        <v>43074</v>
      </c>
      <c r="E25" s="12"/>
      <c r="F25" s="10"/>
      <c r="G25" s="78">
        <v>41000</v>
      </c>
      <c r="H25" s="13"/>
      <c r="I25" s="13">
        <f t="shared" si="0"/>
        <v>41000</v>
      </c>
      <c r="J25" s="18" t="s">
        <v>15</v>
      </c>
      <c r="K25" s="20" t="s">
        <v>60</v>
      </c>
    </row>
    <row r="26" spans="1:11" ht="25.5">
      <c r="A26" s="10">
        <f t="shared" si="1"/>
        <v>20</v>
      </c>
      <c r="B26" s="44" t="s">
        <v>230</v>
      </c>
      <c r="C26" s="85"/>
      <c r="D26" s="39">
        <v>43074</v>
      </c>
      <c r="E26" s="10"/>
      <c r="F26" s="10"/>
      <c r="G26" s="78">
        <v>52000</v>
      </c>
      <c r="H26" s="13"/>
      <c r="I26" s="13">
        <f t="shared" si="0"/>
        <v>52000</v>
      </c>
      <c r="J26" s="18" t="s">
        <v>15</v>
      </c>
      <c r="K26" s="20" t="s">
        <v>60</v>
      </c>
    </row>
    <row r="27" spans="1:11" ht="25.5">
      <c r="A27" s="10">
        <f t="shared" si="1"/>
        <v>21</v>
      </c>
      <c r="B27" s="44" t="s">
        <v>231</v>
      </c>
      <c r="C27" s="85"/>
      <c r="D27" s="39">
        <v>43074</v>
      </c>
      <c r="E27" s="12"/>
      <c r="F27" s="10"/>
      <c r="G27" s="78">
        <v>40000</v>
      </c>
      <c r="H27" s="41"/>
      <c r="I27" s="13">
        <f t="shared" si="0"/>
        <v>40000</v>
      </c>
      <c r="J27" s="18" t="s">
        <v>15</v>
      </c>
      <c r="K27" s="20" t="s">
        <v>60</v>
      </c>
    </row>
    <row r="28" spans="1:11" ht="25.5">
      <c r="A28" s="10">
        <f t="shared" si="1"/>
        <v>22</v>
      </c>
      <c r="B28" s="44" t="s">
        <v>232</v>
      </c>
      <c r="C28" s="85"/>
      <c r="D28" s="39">
        <v>43074</v>
      </c>
      <c r="E28" s="12"/>
      <c r="F28" s="10"/>
      <c r="G28" s="78">
        <v>10000</v>
      </c>
      <c r="H28" s="13"/>
      <c r="I28" s="13">
        <f t="shared" si="0"/>
        <v>10000</v>
      </c>
      <c r="J28" s="18" t="s">
        <v>15</v>
      </c>
      <c r="K28" s="20" t="s">
        <v>60</v>
      </c>
    </row>
    <row r="29" spans="1:11" ht="25.5">
      <c r="A29" s="10">
        <f t="shared" si="1"/>
        <v>23</v>
      </c>
      <c r="B29" s="44" t="s">
        <v>233</v>
      </c>
      <c r="C29" s="85"/>
      <c r="D29" s="39">
        <v>43074</v>
      </c>
      <c r="E29" s="12"/>
      <c r="F29" s="10"/>
      <c r="G29" s="78">
        <v>10000</v>
      </c>
      <c r="H29" s="13"/>
      <c r="I29" s="13">
        <f t="shared" si="0"/>
        <v>10000</v>
      </c>
      <c r="J29" s="18" t="s">
        <v>15</v>
      </c>
      <c r="K29" s="20" t="s">
        <v>60</v>
      </c>
    </row>
    <row r="30" spans="1:11" ht="25.5">
      <c r="A30" s="10">
        <f t="shared" si="1"/>
        <v>24</v>
      </c>
      <c r="B30" s="44" t="s">
        <v>234</v>
      </c>
      <c r="C30" s="85"/>
      <c r="D30" s="39">
        <v>43074</v>
      </c>
      <c r="E30" s="12"/>
      <c r="F30" s="10"/>
      <c r="G30" s="78">
        <v>12000</v>
      </c>
      <c r="H30" s="13"/>
      <c r="I30" s="13">
        <f t="shared" si="0"/>
        <v>12000</v>
      </c>
      <c r="J30" s="18" t="s">
        <v>15</v>
      </c>
      <c r="K30" s="20" t="s">
        <v>60</v>
      </c>
    </row>
    <row r="31" spans="1:11" ht="38.25">
      <c r="A31" s="10">
        <f t="shared" si="1"/>
        <v>25</v>
      </c>
      <c r="B31" s="44" t="s">
        <v>235</v>
      </c>
      <c r="C31" s="85"/>
      <c r="D31" s="39">
        <v>43074</v>
      </c>
      <c r="E31" s="12"/>
      <c r="F31" s="10"/>
      <c r="G31" s="78">
        <v>73000</v>
      </c>
      <c r="H31" s="13"/>
      <c r="I31" s="13">
        <f t="shared" si="0"/>
        <v>73000</v>
      </c>
      <c r="J31" s="18" t="s">
        <v>15</v>
      </c>
      <c r="K31" s="20" t="s">
        <v>60</v>
      </c>
    </row>
    <row r="32" spans="1:11" ht="25.5">
      <c r="A32" s="10">
        <f t="shared" si="1"/>
        <v>26</v>
      </c>
      <c r="B32" s="44" t="s">
        <v>236</v>
      </c>
      <c r="C32" s="85"/>
      <c r="D32" s="39">
        <v>43074</v>
      </c>
      <c r="E32" s="12"/>
      <c r="F32" s="10"/>
      <c r="G32" s="78">
        <v>32000</v>
      </c>
      <c r="H32" s="13"/>
      <c r="I32" s="13">
        <f t="shared" si="0"/>
        <v>32000</v>
      </c>
      <c r="J32" s="18" t="s">
        <v>15</v>
      </c>
      <c r="K32" s="20" t="s">
        <v>60</v>
      </c>
    </row>
    <row r="33" spans="1:11" ht="38.25">
      <c r="A33" s="10">
        <f t="shared" si="1"/>
        <v>27</v>
      </c>
      <c r="B33" s="44" t="s">
        <v>237</v>
      </c>
      <c r="C33" s="85"/>
      <c r="D33" s="39">
        <v>43074</v>
      </c>
      <c r="E33" s="12"/>
      <c r="F33" s="10"/>
      <c r="G33" s="78">
        <v>64000</v>
      </c>
      <c r="H33" s="13"/>
      <c r="I33" s="13">
        <f t="shared" si="0"/>
        <v>64000</v>
      </c>
      <c r="J33" s="18" t="s">
        <v>15</v>
      </c>
      <c r="K33" s="20" t="s">
        <v>60</v>
      </c>
    </row>
    <row r="34" spans="1:11" ht="25.5">
      <c r="A34" s="10">
        <f t="shared" si="1"/>
        <v>28</v>
      </c>
      <c r="B34" s="44" t="s">
        <v>238</v>
      </c>
      <c r="C34" s="85"/>
      <c r="D34" s="39">
        <v>43074</v>
      </c>
      <c r="E34" s="12"/>
      <c r="F34" s="10"/>
      <c r="G34" s="78">
        <v>15000</v>
      </c>
      <c r="H34" s="13"/>
      <c r="I34" s="13">
        <f t="shared" si="0"/>
        <v>15000</v>
      </c>
      <c r="J34" s="18" t="s">
        <v>15</v>
      </c>
      <c r="K34" s="20" t="s">
        <v>60</v>
      </c>
    </row>
    <row r="35" spans="1:11" ht="24" customHeight="1">
      <c r="A35" s="10">
        <f t="shared" si="1"/>
        <v>29</v>
      </c>
      <c r="B35" s="44" t="s">
        <v>239</v>
      </c>
      <c r="C35" s="85"/>
      <c r="D35" s="39">
        <v>43074</v>
      </c>
      <c r="E35" s="12"/>
      <c r="F35" s="10"/>
      <c r="G35" s="78">
        <v>24000</v>
      </c>
      <c r="H35" s="13"/>
      <c r="I35" s="13">
        <f t="shared" si="0"/>
        <v>24000</v>
      </c>
      <c r="J35" s="18" t="s">
        <v>15</v>
      </c>
      <c r="K35" s="20" t="s">
        <v>60</v>
      </c>
    </row>
    <row r="36" spans="1:11" ht="25.5">
      <c r="A36" s="10">
        <f t="shared" si="1"/>
        <v>30</v>
      </c>
      <c r="B36" s="44" t="s">
        <v>240</v>
      </c>
      <c r="C36" s="85"/>
      <c r="D36" s="39">
        <v>43074</v>
      </c>
      <c r="E36" s="12"/>
      <c r="F36" s="10"/>
      <c r="G36" s="78">
        <v>12000</v>
      </c>
      <c r="H36" s="13"/>
      <c r="I36" s="13">
        <f t="shared" si="0"/>
        <v>12000</v>
      </c>
      <c r="J36" s="18" t="s">
        <v>15</v>
      </c>
      <c r="K36" s="20" t="s">
        <v>60</v>
      </c>
    </row>
    <row r="37" spans="1:11" ht="25.5">
      <c r="A37" s="10">
        <f t="shared" si="1"/>
        <v>31</v>
      </c>
      <c r="B37" s="40" t="s">
        <v>241</v>
      </c>
      <c r="C37" s="85"/>
      <c r="D37" s="39">
        <v>43074</v>
      </c>
      <c r="E37" s="12"/>
      <c r="F37" s="10"/>
      <c r="G37" s="78">
        <v>13000</v>
      </c>
      <c r="H37" s="13"/>
      <c r="I37" s="13">
        <f t="shared" si="0"/>
        <v>13000</v>
      </c>
      <c r="J37" s="18" t="s">
        <v>15</v>
      </c>
      <c r="K37" s="20" t="s">
        <v>60</v>
      </c>
    </row>
    <row r="38" spans="1:11" ht="25.5">
      <c r="A38" s="10">
        <f t="shared" si="1"/>
        <v>32</v>
      </c>
      <c r="B38" s="40" t="s">
        <v>242</v>
      </c>
      <c r="C38" s="86"/>
      <c r="D38" s="39">
        <v>43074</v>
      </c>
      <c r="E38" s="12"/>
      <c r="F38" s="10"/>
      <c r="G38" s="78">
        <v>11000</v>
      </c>
      <c r="H38" s="13"/>
      <c r="I38" s="13">
        <f t="shared" si="0"/>
        <v>11000</v>
      </c>
      <c r="J38" s="18" t="s">
        <v>15</v>
      </c>
      <c r="K38" s="20" t="s">
        <v>60</v>
      </c>
    </row>
    <row r="39" spans="1:11" ht="36">
      <c r="A39" s="10">
        <f t="shared" si="1"/>
        <v>33</v>
      </c>
      <c r="B39" s="81" t="s">
        <v>243</v>
      </c>
      <c r="C39" s="40"/>
      <c r="D39" s="12" t="s">
        <v>244</v>
      </c>
      <c r="E39" s="12"/>
      <c r="F39" s="10"/>
      <c r="G39" s="79">
        <v>839797.41</v>
      </c>
      <c r="H39" s="13"/>
      <c r="I39" s="13">
        <f t="shared" si="0"/>
        <v>839797.41</v>
      </c>
      <c r="J39" s="18" t="s">
        <v>15</v>
      </c>
      <c r="K39" s="20" t="s">
        <v>60</v>
      </c>
    </row>
    <row r="40" spans="1:11" ht="25.5" hidden="1">
      <c r="A40" s="10">
        <f t="shared" si="1"/>
        <v>34</v>
      </c>
      <c r="B40" s="40"/>
      <c r="C40" s="40"/>
      <c r="D40" s="12"/>
      <c r="E40" s="12"/>
      <c r="F40" s="10"/>
      <c r="G40" s="13"/>
      <c r="H40" s="13"/>
      <c r="I40" s="13">
        <f t="shared" si="0"/>
        <v>0</v>
      </c>
      <c r="J40" s="18" t="s">
        <v>15</v>
      </c>
      <c r="K40" s="20" t="s">
        <v>60</v>
      </c>
    </row>
    <row r="41" spans="1:11" ht="25.5" hidden="1">
      <c r="A41" s="10">
        <f t="shared" si="1"/>
        <v>35</v>
      </c>
      <c r="B41" s="40"/>
      <c r="C41" s="40"/>
      <c r="D41" s="12"/>
      <c r="E41" s="12"/>
      <c r="F41" s="10"/>
      <c r="G41" s="13"/>
      <c r="H41" s="13"/>
      <c r="I41" s="13">
        <f t="shared" si="0"/>
        <v>0</v>
      </c>
      <c r="J41" s="18" t="s">
        <v>15</v>
      </c>
      <c r="K41" s="20" t="s">
        <v>60</v>
      </c>
    </row>
    <row r="42" spans="1:11" ht="25.5" hidden="1">
      <c r="A42" s="10">
        <f t="shared" si="1"/>
        <v>36</v>
      </c>
      <c r="B42" s="40"/>
      <c r="C42" s="40"/>
      <c r="D42" s="12"/>
      <c r="E42" s="12"/>
      <c r="F42" s="10"/>
      <c r="G42" s="13"/>
      <c r="H42" s="13"/>
      <c r="I42" s="13">
        <f t="shared" si="0"/>
        <v>0</v>
      </c>
      <c r="J42" s="18" t="s">
        <v>15</v>
      </c>
      <c r="K42" s="20" t="s">
        <v>60</v>
      </c>
    </row>
    <row r="43" spans="1:11" ht="25.5" hidden="1">
      <c r="A43" s="10">
        <f t="shared" si="1"/>
        <v>37</v>
      </c>
      <c r="B43" s="40"/>
      <c r="C43" s="40"/>
      <c r="D43" s="12"/>
      <c r="E43" s="12"/>
      <c r="F43" s="10"/>
      <c r="G43" s="13"/>
      <c r="H43" s="13"/>
      <c r="I43" s="13">
        <f t="shared" si="0"/>
        <v>0</v>
      </c>
      <c r="J43" s="18" t="s">
        <v>15</v>
      </c>
      <c r="K43" s="20" t="s">
        <v>60</v>
      </c>
    </row>
    <row r="44" spans="1:11" ht="25.5" hidden="1">
      <c r="A44" s="10">
        <f t="shared" si="1"/>
        <v>38</v>
      </c>
      <c r="B44" s="40"/>
      <c r="C44" s="40"/>
      <c r="D44" s="12"/>
      <c r="E44" s="12"/>
      <c r="F44" s="10"/>
      <c r="G44" s="13"/>
      <c r="H44" s="13"/>
      <c r="I44" s="13">
        <f t="shared" si="0"/>
        <v>0</v>
      </c>
      <c r="J44" s="18" t="s">
        <v>15</v>
      </c>
      <c r="K44" s="20" t="s">
        <v>60</v>
      </c>
    </row>
    <row r="45" spans="1:11" ht="25.5" hidden="1">
      <c r="A45" s="10">
        <f t="shared" si="1"/>
        <v>39</v>
      </c>
      <c r="B45" s="40"/>
      <c r="C45" s="40"/>
      <c r="D45" s="12"/>
      <c r="E45" s="12"/>
      <c r="F45" s="10"/>
      <c r="G45" s="13"/>
      <c r="H45" s="13"/>
      <c r="I45" s="13">
        <f t="shared" si="0"/>
        <v>0</v>
      </c>
      <c r="J45" s="18" t="s">
        <v>15</v>
      </c>
      <c r="K45" s="20" t="s">
        <v>60</v>
      </c>
    </row>
    <row r="46" spans="1:11" ht="12.75">
      <c r="A46" s="4"/>
      <c r="B46" s="6"/>
      <c r="C46" s="6"/>
      <c r="D46" s="5"/>
      <c r="E46" s="5"/>
      <c r="F46" s="5" t="s">
        <v>25</v>
      </c>
      <c r="G46" s="13">
        <f>SUM(G7:G39)</f>
        <v>6730774.260000001</v>
      </c>
      <c r="H46" s="13">
        <f>SUM(H7:H45)</f>
        <v>1431097.97</v>
      </c>
      <c r="I46" s="13">
        <f>SUM(I7:I45)</f>
        <v>5299676.290000001</v>
      </c>
      <c r="J46" s="6"/>
      <c r="K46" s="6"/>
    </row>
    <row r="47" spans="1:11" ht="12.75">
      <c r="A47" s="4"/>
      <c r="B47" s="6"/>
      <c r="C47" s="6"/>
      <c r="D47" s="5"/>
      <c r="E47" s="5"/>
      <c r="F47" s="5"/>
      <c r="G47" s="45"/>
      <c r="H47" s="45"/>
      <c r="I47" s="5"/>
      <c r="J47" s="6"/>
      <c r="K47" s="6"/>
    </row>
    <row r="48" spans="1:11" ht="12.75">
      <c r="A48" s="4"/>
      <c r="B48" s="43"/>
      <c r="C48" s="6"/>
      <c r="D48" s="5"/>
      <c r="E48" s="5"/>
      <c r="F48" s="5"/>
      <c r="G48" s="45"/>
      <c r="H48" s="45"/>
      <c r="I48" s="5"/>
      <c r="J48" s="6"/>
      <c r="K48" s="6"/>
    </row>
    <row r="49" spans="1:13" ht="12.75">
      <c r="A49" s="4"/>
      <c r="B49" s="4"/>
      <c r="C49" s="4"/>
      <c r="D49" s="5"/>
      <c r="E49" s="5"/>
      <c r="F49" s="5"/>
      <c r="G49" s="48"/>
      <c r="I49" s="5"/>
      <c r="J49" s="80"/>
      <c r="K49" s="4"/>
      <c r="M49" s="53"/>
    </row>
    <row r="50" spans="1:11" ht="12.75">
      <c r="A50" s="4"/>
      <c r="B50" s="4"/>
      <c r="C50" s="4"/>
      <c r="D50" s="5"/>
      <c r="E50" s="5"/>
      <c r="F50" s="5"/>
      <c r="G50" s="3"/>
      <c r="H50" s="3"/>
      <c r="I50" s="5"/>
      <c r="J50" s="4"/>
      <c r="K50" s="4"/>
    </row>
    <row r="51" spans="7:13" ht="12.75">
      <c r="G51" s="52"/>
      <c r="H51" s="52"/>
      <c r="M51" s="54"/>
    </row>
    <row r="52" spans="7:8" ht="12.75">
      <c r="G52" s="3"/>
      <c r="H52" s="3"/>
    </row>
    <row r="53" spans="7:8" ht="12.75">
      <c r="G53" s="3"/>
      <c r="H53" s="3"/>
    </row>
    <row r="54" spans="7:8" ht="12.75">
      <c r="G54" s="3"/>
      <c r="H54" s="3"/>
    </row>
    <row r="56" ht="12.75">
      <c r="H56" s="52"/>
    </row>
  </sheetData>
  <sheetProtection/>
  <mergeCells count="4">
    <mergeCell ref="A1:K1"/>
    <mergeCell ref="A2:K2"/>
    <mergeCell ref="A3:K3"/>
    <mergeCell ref="C22:C3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140625" style="0" customWidth="1"/>
    <col min="2" max="2" width="20.57421875" style="0" customWidth="1"/>
    <col min="3" max="3" width="21.140625" style="0" customWidth="1"/>
    <col min="4" max="4" width="19.140625" style="0" customWidth="1"/>
    <col min="5" max="6" width="13.28125" style="1" customWidth="1"/>
    <col min="7" max="7" width="0" style="1" hidden="1" customWidth="1"/>
    <col min="8" max="8" width="11.421875" style="1" customWidth="1"/>
    <col min="9" max="9" width="12.00390625" style="1" hidden="1" customWidth="1"/>
    <col min="10" max="10" width="10.8515625" style="1" hidden="1" customWidth="1"/>
    <col min="11" max="11" width="11.57421875" style="0" customWidth="1"/>
    <col min="12" max="12" width="16.57421875" style="0" customWidth="1"/>
  </cols>
  <sheetData>
    <row r="1" spans="1:12" ht="15.75">
      <c r="A1" s="82" t="s">
        <v>245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.75">
      <c r="A2" s="82" t="s">
        <v>47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>
      <c r="A3" s="82" t="s">
        <v>16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2.75">
      <c r="A4" s="4"/>
      <c r="B4" s="4"/>
      <c r="C4" s="4"/>
      <c r="D4" s="4"/>
      <c r="E4" s="5" t="s">
        <v>247</v>
      </c>
      <c r="F4" s="5"/>
      <c r="G4" s="5"/>
      <c r="H4" s="5"/>
      <c r="I4" s="5"/>
      <c r="J4" s="5"/>
      <c r="K4" s="4"/>
      <c r="L4" s="4"/>
    </row>
    <row r="5" spans="1:12" ht="38.25">
      <c r="A5" s="7" t="s">
        <v>0</v>
      </c>
      <c r="B5" s="8" t="s">
        <v>1</v>
      </c>
      <c r="C5" s="8" t="s">
        <v>18</v>
      </c>
      <c r="D5" s="7" t="s">
        <v>3</v>
      </c>
      <c r="E5" s="7" t="s">
        <v>17</v>
      </c>
      <c r="F5" s="7" t="s">
        <v>24</v>
      </c>
      <c r="G5" s="7" t="s">
        <v>6</v>
      </c>
      <c r="H5" s="7" t="s">
        <v>7</v>
      </c>
      <c r="I5" s="7" t="s">
        <v>46</v>
      </c>
      <c r="J5" s="7" t="s">
        <v>8</v>
      </c>
      <c r="K5" s="7" t="s">
        <v>11</v>
      </c>
      <c r="L5" s="9" t="s">
        <v>26</v>
      </c>
    </row>
    <row r="6" spans="1:12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1">
        <v>12</v>
      </c>
    </row>
    <row r="7" spans="1:12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1:12" ht="65.25" customHeight="1">
      <c r="A8" s="8">
        <v>1</v>
      </c>
      <c r="B8" s="38" t="s">
        <v>48</v>
      </c>
      <c r="C8" s="25" t="s">
        <v>49</v>
      </c>
      <c r="D8" s="26" t="s">
        <v>32</v>
      </c>
      <c r="E8" s="27">
        <v>40239</v>
      </c>
      <c r="F8" s="27">
        <v>40239</v>
      </c>
      <c r="G8" s="8">
        <v>68</v>
      </c>
      <c r="H8" s="29">
        <v>1934000</v>
      </c>
      <c r="I8" s="29">
        <v>1312357</v>
      </c>
      <c r="J8" s="29">
        <f aca="true" t="shared" si="0" ref="J8:J13">H8-I8</f>
        <v>621643</v>
      </c>
      <c r="K8" s="30" t="s">
        <v>15</v>
      </c>
      <c r="L8" s="31" t="s">
        <v>40</v>
      </c>
    </row>
    <row r="9" spans="1:12" ht="80.25" customHeight="1">
      <c r="A9" s="8">
        <v>2</v>
      </c>
      <c r="B9" s="38" t="s">
        <v>50</v>
      </c>
      <c r="C9" s="25" t="s">
        <v>52</v>
      </c>
      <c r="D9" s="32" t="s">
        <v>32</v>
      </c>
      <c r="E9" s="28" t="s">
        <v>51</v>
      </c>
      <c r="F9" s="28" t="s">
        <v>51</v>
      </c>
      <c r="G9" s="8">
        <v>54</v>
      </c>
      <c r="H9" s="29">
        <v>1789000</v>
      </c>
      <c r="I9" s="29">
        <v>958393</v>
      </c>
      <c r="J9" s="29">
        <f t="shared" si="0"/>
        <v>830607</v>
      </c>
      <c r="K9" s="30" t="s">
        <v>15</v>
      </c>
      <c r="L9" s="31" t="s">
        <v>35</v>
      </c>
    </row>
    <row r="10" spans="1:12" ht="65.25" customHeight="1">
      <c r="A10" s="8">
        <v>3</v>
      </c>
      <c r="B10" s="38" t="s">
        <v>53</v>
      </c>
      <c r="C10" s="25" t="s">
        <v>54</v>
      </c>
      <c r="D10" s="26" t="s">
        <v>32</v>
      </c>
      <c r="E10" s="27">
        <v>41053</v>
      </c>
      <c r="F10" s="27">
        <v>41053</v>
      </c>
      <c r="G10" s="8">
        <v>37</v>
      </c>
      <c r="H10" s="29">
        <v>1868546.74</v>
      </c>
      <c r="I10" s="29">
        <v>689583</v>
      </c>
      <c r="J10" s="29">
        <f t="shared" si="0"/>
        <v>1178963.74</v>
      </c>
      <c r="K10" s="30" t="s">
        <v>15</v>
      </c>
      <c r="L10" s="31" t="s">
        <v>40</v>
      </c>
    </row>
    <row r="11" spans="1:12" ht="80.25" customHeight="1">
      <c r="A11" s="8">
        <v>4</v>
      </c>
      <c r="B11" s="25" t="s">
        <v>58</v>
      </c>
      <c r="C11" s="25" t="s">
        <v>59</v>
      </c>
      <c r="D11" s="32" t="s">
        <v>32</v>
      </c>
      <c r="E11" s="27">
        <v>41053</v>
      </c>
      <c r="F11" s="27">
        <v>41053</v>
      </c>
      <c r="G11" s="8">
        <v>37</v>
      </c>
      <c r="H11" s="29">
        <v>2534248.1</v>
      </c>
      <c r="I11" s="29">
        <v>935258</v>
      </c>
      <c r="J11" s="29">
        <f t="shared" si="0"/>
        <v>1598990.1</v>
      </c>
      <c r="K11" s="30" t="s">
        <v>15</v>
      </c>
      <c r="L11" s="31" t="s">
        <v>35</v>
      </c>
    </row>
    <row r="12" spans="1:12" ht="80.25" customHeight="1">
      <c r="A12" s="8">
        <v>5</v>
      </c>
      <c r="B12" s="25" t="s">
        <v>55</v>
      </c>
      <c r="C12" s="25" t="s">
        <v>57</v>
      </c>
      <c r="D12" s="32" t="s">
        <v>32</v>
      </c>
      <c r="E12" s="28" t="s">
        <v>56</v>
      </c>
      <c r="F12" s="28" t="s">
        <v>56</v>
      </c>
      <c r="G12" s="8">
        <v>29</v>
      </c>
      <c r="H12" s="29">
        <v>1732500</v>
      </c>
      <c r="I12" s="29">
        <v>495000</v>
      </c>
      <c r="J12" s="29">
        <f t="shared" si="0"/>
        <v>1237500</v>
      </c>
      <c r="K12" s="30" t="s">
        <v>15</v>
      </c>
      <c r="L12" s="31" t="s">
        <v>35</v>
      </c>
    </row>
    <row r="13" spans="1:12" ht="80.25" customHeight="1">
      <c r="A13" s="8">
        <v>6</v>
      </c>
      <c r="B13" s="25" t="s">
        <v>62</v>
      </c>
      <c r="C13" s="25" t="s">
        <v>63</v>
      </c>
      <c r="D13" s="32" t="s">
        <v>32</v>
      </c>
      <c r="E13" s="28" t="s">
        <v>64</v>
      </c>
      <c r="F13" s="28" t="s">
        <v>64</v>
      </c>
      <c r="G13" s="8">
        <v>19</v>
      </c>
      <c r="H13" s="29">
        <v>490000</v>
      </c>
      <c r="I13" s="29">
        <v>93917</v>
      </c>
      <c r="J13" s="29">
        <f t="shared" si="0"/>
        <v>396083</v>
      </c>
      <c r="K13" s="30" t="s">
        <v>15</v>
      </c>
      <c r="L13" s="31" t="s">
        <v>35</v>
      </c>
    </row>
    <row r="14" spans="1:12" ht="12.75">
      <c r="A14" s="33"/>
      <c r="B14" s="33"/>
      <c r="C14" s="33"/>
      <c r="D14" s="33"/>
      <c r="E14" s="34"/>
      <c r="F14" s="34"/>
      <c r="G14" s="34" t="s">
        <v>25</v>
      </c>
      <c r="H14" s="29">
        <f>SUM(H8:H13)</f>
        <v>10348294.84</v>
      </c>
      <c r="I14" s="29">
        <f>SUM(I8:I13)</f>
        <v>4484508</v>
      </c>
      <c r="J14" s="29">
        <f>SUM(J8:J13)</f>
        <v>5863786.84</v>
      </c>
      <c r="K14" s="33"/>
      <c r="L14" s="33"/>
    </row>
    <row r="15" spans="1:12" ht="12.75">
      <c r="A15" s="4"/>
      <c r="B15" s="4"/>
      <c r="C15" s="4"/>
      <c r="D15" s="4"/>
      <c r="E15" s="5"/>
      <c r="F15" s="5"/>
      <c r="G15" s="5"/>
      <c r="H15" s="5"/>
      <c r="I15" s="5"/>
      <c r="J15" s="5"/>
      <c r="K15" s="4"/>
      <c r="L15" s="4"/>
    </row>
    <row r="16" spans="1:12" ht="12.75">
      <c r="A16" s="4"/>
      <c r="B16" s="22"/>
      <c r="C16" s="4"/>
      <c r="D16" s="4"/>
      <c r="E16" s="5"/>
      <c r="F16" s="5"/>
      <c r="G16" s="5"/>
      <c r="H16" s="5"/>
      <c r="I16" s="5"/>
      <c r="J16" s="5"/>
      <c r="K16" s="4"/>
      <c r="L16" s="4"/>
    </row>
    <row r="17" spans="1:12" ht="12.75">
      <c r="A17" s="4"/>
      <c r="B17" s="4"/>
      <c r="C17" s="4"/>
      <c r="D17" s="4"/>
      <c r="E17" s="5"/>
      <c r="F17" s="5"/>
      <c r="G17" s="5"/>
      <c r="H17" s="45"/>
      <c r="I17" s="45"/>
      <c r="J17" s="5"/>
      <c r="K17" s="4"/>
      <c r="L17" s="4"/>
    </row>
    <row r="18" spans="1:12" ht="12.75">
      <c r="A18" s="23"/>
      <c r="B18" s="23"/>
      <c r="C18" s="23"/>
      <c r="D18" s="23"/>
      <c r="E18" s="24"/>
      <c r="F18" s="24"/>
      <c r="G18" s="24"/>
      <c r="H18" s="24"/>
      <c r="I18" s="24"/>
      <c r="J18" s="24"/>
      <c r="K18" s="23"/>
      <c r="L18" s="23"/>
    </row>
    <row r="21" spans="8:9" ht="12.75">
      <c r="H21" s="3"/>
      <c r="I21" s="3"/>
    </row>
  </sheetData>
  <sheetProtection/>
  <mergeCells count="3">
    <mergeCell ref="A1:L1"/>
    <mergeCell ref="A2:L2"/>
    <mergeCell ref="A3:L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5.140625" style="0" customWidth="1"/>
    <col min="2" max="2" width="13.57421875" style="0" customWidth="1"/>
    <col min="3" max="3" width="13.00390625" style="0" customWidth="1"/>
    <col min="4" max="4" width="16.57421875" style="0" customWidth="1"/>
    <col min="5" max="5" width="10.421875" style="0" customWidth="1"/>
    <col min="6" max="6" width="10.140625" style="0" customWidth="1"/>
    <col min="7" max="7" width="11.28125" style="0" customWidth="1"/>
    <col min="8" max="8" width="10.7109375" style="0" hidden="1" customWidth="1"/>
    <col min="9" max="9" width="14.421875" style="0" customWidth="1"/>
    <col min="10" max="10" width="14.421875" style="0" hidden="1" customWidth="1"/>
    <col min="11" max="11" width="11.7109375" style="0" hidden="1" customWidth="1"/>
    <col min="12" max="12" width="11.8515625" style="0" customWidth="1"/>
    <col min="13" max="13" width="16.00390625" style="0" customWidth="1"/>
    <col min="14" max="14" width="10.140625" style="0" customWidth="1"/>
    <col min="15" max="15" width="16.8515625" style="0" customWidth="1"/>
  </cols>
  <sheetData>
    <row r="1" spans="1:15" ht="15.75">
      <c r="A1" s="87" t="s">
        <v>245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4" ht="15.75">
      <c r="A2" s="87" t="s">
        <v>31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5.75">
      <c r="A3" s="87" t="s">
        <v>22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5" ht="12.75">
      <c r="A4" s="4"/>
      <c r="B4" s="4"/>
      <c r="C4" s="4"/>
      <c r="D4" s="4"/>
      <c r="E4" s="5"/>
      <c r="F4" s="5"/>
      <c r="G4" s="5" t="s">
        <v>246</v>
      </c>
      <c r="H4" s="5"/>
      <c r="I4" s="5"/>
      <c r="J4" s="5"/>
      <c r="K4" s="5"/>
      <c r="L4" s="4"/>
      <c r="M4" s="4"/>
      <c r="N4" s="4"/>
      <c r="O4" s="4"/>
    </row>
    <row r="5" spans="1:15" ht="38.25">
      <c r="A5" s="7" t="s">
        <v>0</v>
      </c>
      <c r="B5" s="8" t="s">
        <v>1</v>
      </c>
      <c r="C5" s="8" t="s">
        <v>2</v>
      </c>
      <c r="D5" s="7" t="s">
        <v>3</v>
      </c>
      <c r="E5" s="7" t="s">
        <v>4</v>
      </c>
      <c r="F5" s="7" t="s">
        <v>5</v>
      </c>
      <c r="G5" s="7" t="s">
        <v>37</v>
      </c>
      <c r="H5" s="7" t="s">
        <v>6</v>
      </c>
      <c r="I5" s="7" t="s">
        <v>7</v>
      </c>
      <c r="J5" s="7" t="s">
        <v>46</v>
      </c>
      <c r="K5" s="7" t="s">
        <v>8</v>
      </c>
      <c r="L5" s="7" t="s">
        <v>9</v>
      </c>
      <c r="M5" s="7" t="s">
        <v>10</v>
      </c>
      <c r="N5" s="7" t="s">
        <v>11</v>
      </c>
      <c r="O5" s="9" t="s">
        <v>26</v>
      </c>
    </row>
    <row r="6" spans="1:15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9</v>
      </c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1">
        <v>16</v>
      </c>
    </row>
    <row r="7" spans="1:15" ht="38.25" customHeight="1">
      <c r="A7" s="10">
        <v>1</v>
      </c>
      <c r="B7" s="19" t="s">
        <v>45</v>
      </c>
      <c r="C7" s="14"/>
      <c r="D7" s="20" t="s">
        <v>249</v>
      </c>
      <c r="E7" s="10"/>
      <c r="F7" s="10"/>
      <c r="G7" s="10"/>
      <c r="H7" s="10">
        <v>52</v>
      </c>
      <c r="I7" s="37">
        <v>12678562.75</v>
      </c>
      <c r="J7" s="37">
        <v>6641690.57</v>
      </c>
      <c r="K7" s="37">
        <f>I7-J7</f>
        <v>6036872.18</v>
      </c>
      <c r="L7" s="15"/>
      <c r="M7" s="10"/>
      <c r="N7" s="14" t="s">
        <v>15</v>
      </c>
      <c r="O7" s="20" t="s">
        <v>35</v>
      </c>
    </row>
    <row r="8" spans="1:15" ht="12.75">
      <c r="A8" s="4"/>
      <c r="B8" s="4"/>
      <c r="C8" s="4"/>
      <c r="D8" s="4"/>
      <c r="E8" s="4"/>
      <c r="F8" s="4"/>
      <c r="G8" s="4" t="s">
        <v>248</v>
      </c>
      <c r="H8" s="5" t="s">
        <v>25</v>
      </c>
      <c r="I8" s="37">
        <f>SUM(I7:I7)</f>
        <v>12678562.75</v>
      </c>
      <c r="J8" s="37">
        <f>SUM(J7:J7)</f>
        <v>6641690.57</v>
      </c>
      <c r="K8" s="37">
        <f>SUM(K7:K7)</f>
        <v>6036872.18</v>
      </c>
      <c r="L8" s="4"/>
      <c r="M8" s="4"/>
      <c r="N8" s="4"/>
      <c r="O8" s="35"/>
    </row>
    <row r="9" spans="1:15" ht="12.75">
      <c r="A9" s="4"/>
      <c r="B9" s="4"/>
      <c r="C9" s="4"/>
      <c r="D9" s="4"/>
      <c r="E9" s="4"/>
      <c r="F9" s="4"/>
      <c r="G9" s="4"/>
      <c r="H9" s="4"/>
      <c r="I9" s="46"/>
      <c r="J9" s="4"/>
      <c r="K9" s="4"/>
      <c r="L9" s="4"/>
      <c r="M9" s="4"/>
      <c r="N9" s="4"/>
      <c r="O9" s="4"/>
    </row>
    <row r="10" spans="1:15" ht="12.75">
      <c r="A10" s="4"/>
      <c r="B10" s="22"/>
      <c r="C10" s="4"/>
      <c r="D10" s="4"/>
      <c r="E10" s="4"/>
      <c r="F10" s="4"/>
      <c r="G10" s="4"/>
      <c r="H10" s="4"/>
      <c r="I10" s="46"/>
      <c r="J10" s="4"/>
      <c r="K10" s="4"/>
      <c r="L10" s="4"/>
      <c r="M10" s="4"/>
      <c r="N10" s="4"/>
      <c r="O10" s="4"/>
    </row>
    <row r="11" spans="1:1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20" ht="12.75">
      <c r="K20" s="36"/>
    </row>
  </sheetData>
  <sheetProtection/>
  <mergeCells count="3">
    <mergeCell ref="A2:N2"/>
    <mergeCell ref="A3:N3"/>
    <mergeCell ref="A1:O1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2015-11-04T22:13:28Z</cp:lastPrinted>
  <dcterms:created xsi:type="dcterms:W3CDTF">1996-10-08T23:32:33Z</dcterms:created>
  <dcterms:modified xsi:type="dcterms:W3CDTF">2018-09-27T05:15:29Z</dcterms:modified>
  <cp:category/>
  <cp:version/>
  <cp:contentType/>
  <cp:contentStatus/>
</cp:coreProperties>
</file>